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66925"/>
  <mc:AlternateContent xmlns:mc="http://schemas.openxmlformats.org/markup-compatibility/2006">
    <mc:Choice Requires="x15">
      <x15ac:absPath xmlns:x15ac="http://schemas.microsoft.com/office/spreadsheetml/2010/11/ac" url="\\ltviln-001sv001\Vartotoju grupes\01 Rinkotyra\KONKURSAI\2024\VIA Lietuva_Kelias Nr. 168 Klaipėda-Kretinga 7,298-8,307 km 04-30\EL komerciniai pasiulymai\"/>
    </mc:Choice>
  </mc:AlternateContent>
  <xr:revisionPtr revIDLastSave="0" documentId="8_{9F4B79A4-74A3-4420-A78D-C287EE5BB1C6}" xr6:coauthVersionLast="47" xr6:coauthVersionMax="47" xr10:uidLastSave="{00000000-0000-0000-0000-000000000000}"/>
  <bookViews>
    <workbookView xWindow="-120" yWindow="-120" windowWidth="29040" windowHeight="17640" activeTab="4" xr2:uid="{00000000-000D-0000-FFFF-FFFF00000000}"/>
  </bookViews>
  <sheets>
    <sheet name="DKŽ_1" sheetId="1" r:id="rId1"/>
    <sheet name="DKŽ_2" sheetId="3" r:id="rId2"/>
    <sheet name="DKŽ_4" sheetId="6" r:id="rId3"/>
    <sheet name="DKŽ_5" sheetId="7" r:id="rId4"/>
    <sheet name="Santrauka" sheetId="2"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 i="6" l="1"/>
  <c r="G5" i="6"/>
  <c r="G6" i="6"/>
  <c r="G7" i="6"/>
  <c r="G8" i="6"/>
  <c r="G9" i="6"/>
  <c r="G10" i="6"/>
  <c r="G11" i="6"/>
  <c r="G12" i="6"/>
  <c r="G13" i="6"/>
  <c r="G14" i="6"/>
  <c r="G15" i="6"/>
  <c r="G16" i="6"/>
  <c r="G17" i="6"/>
  <c r="G18" i="6"/>
  <c r="G19" i="6"/>
  <c r="G20" i="6"/>
  <c r="G21" i="6"/>
  <c r="G22" i="6"/>
  <c r="G23" i="6"/>
  <c r="G24" i="6"/>
  <c r="G25" i="6"/>
  <c r="G26" i="6"/>
  <c r="G27" i="6"/>
  <c r="G28" i="6"/>
  <c r="G29" i="6"/>
  <c r="G30" i="6"/>
  <c r="G31" i="6"/>
  <c r="G32" i="6"/>
  <c r="G33" i="6"/>
  <c r="G34" i="6"/>
  <c r="G35" i="6"/>
  <c r="G36" i="6"/>
  <c r="G37" i="6"/>
  <c r="G38" i="6"/>
  <c r="G39" i="6"/>
  <c r="G4" i="3"/>
  <c r="G5" i="3"/>
  <c r="G6" i="3"/>
  <c r="G7" i="3"/>
  <c r="G8" i="3"/>
  <c r="G9" i="3"/>
  <c r="G10" i="3"/>
  <c r="G11" i="3"/>
  <c r="G12" i="3"/>
  <c r="G13" i="3"/>
  <c r="G14" i="3"/>
  <c r="G15" i="3"/>
  <c r="G16" i="3"/>
  <c r="G17" i="3"/>
  <c r="G18" i="3"/>
  <c r="G19" i="3"/>
  <c r="G20" i="3"/>
  <c r="G21" i="3"/>
  <c r="G22" i="3"/>
  <c r="G23" i="3"/>
  <c r="G24" i="3"/>
  <c r="G25" i="3"/>
  <c r="G26" i="3"/>
  <c r="G27" i="3"/>
  <c r="G28" i="3"/>
  <c r="G29" i="3"/>
  <c r="G30" i="3"/>
  <c r="G31" i="3"/>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I89" i="1" s="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5" i="1"/>
  <c r="F7" i="7"/>
  <c r="F6" i="7"/>
  <c r="F5" i="7"/>
  <c r="F4" i="7"/>
  <c r="F3" i="7"/>
  <c r="I31" i="3" l="1"/>
  <c r="H7" i="7"/>
  <c r="F8" i="7"/>
  <c r="C8" i="2" s="1"/>
  <c r="H4" i="7"/>
  <c r="G3" i="6" l="1"/>
  <c r="G3" i="3"/>
  <c r="I4" i="3" s="1"/>
  <c r="I39" i="6" l="1"/>
  <c r="I23" i="6"/>
  <c r="I10" i="3"/>
  <c r="I28" i="3"/>
  <c r="G32" i="3"/>
  <c r="C5" i="2" s="1"/>
  <c r="G40" i="6"/>
  <c r="C7" i="2" s="1"/>
  <c r="I118" i="1"/>
  <c r="I102" i="1"/>
  <c r="I112" i="1"/>
  <c r="I110" i="1"/>
  <c r="I96" i="1"/>
  <c r="I80" i="1"/>
  <c r="I108" i="1"/>
  <c r="I58" i="1"/>
  <c r="I75" i="1"/>
  <c r="I85" i="1"/>
  <c r="I61" i="1"/>
  <c r="I70" i="1"/>
  <c r="I44" i="1" l="1"/>
  <c r="G4" i="1" l="1"/>
  <c r="G119" i="1" s="1"/>
  <c r="C4" i="2" s="1"/>
  <c r="C9" i="2" s="1"/>
  <c r="I29" i="1" l="1"/>
</calcChain>
</file>

<file path=xl/sharedStrings.xml><?xml version="1.0" encoding="utf-8"?>
<sst xmlns="http://schemas.openxmlformats.org/spreadsheetml/2006/main" count="820" uniqueCount="378">
  <si>
    <t>Skyrius</t>
  </si>
  <si>
    <t>Eilės Nr.</t>
  </si>
  <si>
    <t>Darbo pavadinimas, aprašymas</t>
  </si>
  <si>
    <t>Mato vnt.</t>
  </si>
  <si>
    <t>Kiekis</t>
  </si>
  <si>
    <t>Iš viso, Eur be PVM</t>
  </si>
  <si>
    <t>1. Paruošiamieji darbai</t>
  </si>
  <si>
    <t>1.1</t>
  </si>
  <si>
    <t>vnt.</t>
  </si>
  <si>
    <t>1.2</t>
  </si>
  <si>
    <t>1.3</t>
  </si>
  <si>
    <t>1.4</t>
  </si>
  <si>
    <t>1.5</t>
  </si>
  <si>
    <t>m</t>
  </si>
  <si>
    <t>1.6</t>
  </si>
  <si>
    <t>1.7</t>
  </si>
  <si>
    <t>1.8</t>
  </si>
  <si>
    <t>1.9</t>
  </si>
  <si>
    <t>Iš viso skyriuje 1, Eur be PVM</t>
  </si>
  <si>
    <t>2. Žemės sankasa</t>
  </si>
  <si>
    <t>2.1</t>
  </si>
  <si>
    <t>2.2</t>
  </si>
  <si>
    <t>2.3</t>
  </si>
  <si>
    <t>2.4</t>
  </si>
  <si>
    <t>2.5</t>
  </si>
  <si>
    <t>2.6</t>
  </si>
  <si>
    <t>2.7</t>
  </si>
  <si>
    <t>2.8</t>
  </si>
  <si>
    <t>Iš viso skyriuje 2, Eur be PVM</t>
  </si>
  <si>
    <t>3.1</t>
  </si>
  <si>
    <t>3.2</t>
  </si>
  <si>
    <t>3.3</t>
  </si>
  <si>
    <t>3.4</t>
  </si>
  <si>
    <t>3.5</t>
  </si>
  <si>
    <t>3.6</t>
  </si>
  <si>
    <t>3.7</t>
  </si>
  <si>
    <t>Iš viso skyriuje 3, Eur be PVM</t>
  </si>
  <si>
    <t>4.1</t>
  </si>
  <si>
    <t>4.2</t>
  </si>
  <si>
    <t>4.3</t>
  </si>
  <si>
    <t>Iš viso skyriuje 4, Eur be PVM</t>
  </si>
  <si>
    <t>IŠ VISO ŽINIARAŠTYJE 1, EUR BE PVM</t>
  </si>
  <si>
    <t>1.10</t>
  </si>
  <si>
    <t>1.11</t>
  </si>
  <si>
    <t>1.12</t>
  </si>
  <si>
    <t>1.13</t>
  </si>
  <si>
    <t>Kelio ašinės linijos ir kelio juostos nužymėjimas trasoje</t>
  </si>
  <si>
    <t>km</t>
  </si>
  <si>
    <t>t</t>
  </si>
  <si>
    <t>Vieneto kaina, Eur be PVM (pildo Tiekėjas)</t>
  </si>
  <si>
    <t>3.8</t>
  </si>
  <si>
    <t>3.9</t>
  </si>
  <si>
    <t>3.10</t>
  </si>
  <si>
    <t>3.11</t>
  </si>
  <si>
    <t>3.12</t>
  </si>
  <si>
    <t>3.13</t>
  </si>
  <si>
    <t>3.14</t>
  </si>
  <si>
    <t>3.15</t>
  </si>
  <si>
    <t>3.16</t>
  </si>
  <si>
    <t>3.17</t>
  </si>
  <si>
    <t>3.18</t>
  </si>
  <si>
    <t>1.14</t>
  </si>
  <si>
    <t>1.15</t>
  </si>
  <si>
    <t>1.16</t>
  </si>
  <si>
    <t>IŠ VISO ŽINIARAŠTYJE 2, EUR BE PVM</t>
  </si>
  <si>
    <t>DARBŲ KIEKIŲ ŽINIARAŠČIŲ SANTRAUKA</t>
  </si>
  <si>
    <t>Darbų kiekių žin. nr.</t>
  </si>
  <si>
    <t>Žiniaraščio pavadinimas</t>
  </si>
  <si>
    <t>Vertė, EUR be PVM</t>
  </si>
  <si>
    <t>1.</t>
  </si>
  <si>
    <t>2.</t>
  </si>
  <si>
    <t>Vertės į pasiūlymo formą</t>
  </si>
  <si>
    <t>Iš viso žiniaraščiuose  (Eur be PVM):</t>
  </si>
  <si>
    <t>Pastaba: Rangovas statybvietės išlaidose arba laisvai pasirinktoje (-ose) darbų kiekių žiniaraščių eilutėje (-ėse) turi įsivertinti pranešimų skelbimą apie statybos pradžią, taip pat turi įsivertinti pranešimų skelbimą apie Rangovo, pagrindinių sričių vadovų (statinio projekto vykdymo priežiūros vadovo, statinio statybos vadovo, statinio statybos techninio prižiūrėtojo) pasamdymą ar paskyrimą arba jų pasikeitimą ir kitus su sutarties vykdymu susijusius dokumentus (įskaitant statybos užbaigimo akto gavimą).</t>
  </si>
  <si>
    <t>Žiniaraščio priedas</t>
  </si>
  <si>
    <r>
      <rPr>
        <b/>
        <sz val="10"/>
        <rFont val="Times New Roman"/>
        <family val="1"/>
        <charset val="186"/>
      </rPr>
      <t>Grįžtamosios medžiagos</t>
    </r>
    <r>
      <rPr>
        <sz val="10"/>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
Mediena (išskyrus krūmus, šakas ir kelmus) taip pat laikoma grįžtamąją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</si>
  <si>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0"/>
        <rFont val="Times New Roman"/>
        <family val="1"/>
        <charset val="186"/>
      </rPr>
      <t>Statybinės atliekos</t>
    </r>
    <r>
      <rPr>
        <sz val="10"/>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</si>
  <si>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t>kompl.</t>
  </si>
  <si>
    <t>2.9</t>
  </si>
  <si>
    <t>2.10</t>
  </si>
  <si>
    <t>2.11</t>
  </si>
  <si>
    <t>2.12</t>
  </si>
  <si>
    <t>2.13</t>
  </si>
  <si>
    <t>2.14</t>
  </si>
  <si>
    <t>2.15</t>
  </si>
  <si>
    <t>2.16</t>
  </si>
  <si>
    <t>1.17</t>
  </si>
  <si>
    <t>1.18</t>
  </si>
  <si>
    <t>1.19</t>
  </si>
  <si>
    <t>1.20</t>
  </si>
  <si>
    <t>1.21</t>
  </si>
  <si>
    <t>1.22</t>
  </si>
  <si>
    <t>1.23</t>
  </si>
  <si>
    <t>1.24</t>
  </si>
  <si>
    <t>1.25</t>
  </si>
  <si>
    <t>1.26</t>
  </si>
  <si>
    <t>2. Medžiagos</t>
  </si>
  <si>
    <t>1. Darbai</t>
  </si>
  <si>
    <t>5.1</t>
  </si>
  <si>
    <t>5.2</t>
  </si>
  <si>
    <t>5.3</t>
  </si>
  <si>
    <t>5.4</t>
  </si>
  <si>
    <t>5.5</t>
  </si>
  <si>
    <t>5.6</t>
  </si>
  <si>
    <t>5.7</t>
  </si>
  <si>
    <t>5.8</t>
  </si>
  <si>
    <t>5.9</t>
  </si>
  <si>
    <t>6.1</t>
  </si>
  <si>
    <t>6.2</t>
  </si>
  <si>
    <t>6.3</t>
  </si>
  <si>
    <t>6.4</t>
  </si>
  <si>
    <t>6.5</t>
  </si>
  <si>
    <t>Iš viso skyriuje 6, Eur be PVM</t>
  </si>
  <si>
    <t>Susisiekimo dalis</t>
  </si>
  <si>
    <t>Tako ašinės linijos ir tako juostos nužymėjimas trasoje</t>
  </si>
  <si>
    <t>ha</t>
  </si>
  <si>
    <t>Šakų, nupjautų krūmų ir smulkaus miško smulkinimas šakų smulkintuvu ir paskleidimas, kai smulkintuvo našumas iki 20 m3/h, įkrovos padavimo būdas rankinis (10m3 susmulkintos masės)</t>
  </si>
  <si>
    <t>Asfalto dangos nufrezavimas freza asfaltbetonio dangoms su pakrovimu</t>
  </si>
  <si>
    <t>m3</t>
  </si>
  <si>
    <t>3. Drenažas</t>
  </si>
  <si>
    <t>Sandūros tarp bordiūrų ir gatvės dangos užtaisymas amortizacine (sandarinimo) juosta</t>
  </si>
  <si>
    <t>4. Bortai</t>
  </si>
  <si>
    <t>5. Važiuojamosios dalies dangos konstrukcija (III dangos konstrukcijos klasė)</t>
  </si>
  <si>
    <t>Iš viso skyriuje 5, Eur be PVM</t>
  </si>
  <si>
    <t>6. Tako dangos konstrukcija</t>
  </si>
  <si>
    <t>7. Trinkelių dangos konstrukcija</t>
  </si>
  <si>
    <t>7.1</t>
  </si>
  <si>
    <t>7.2</t>
  </si>
  <si>
    <t>7.3</t>
  </si>
  <si>
    <t>7.4</t>
  </si>
  <si>
    <t>7.5</t>
  </si>
  <si>
    <t>Iš viso skyriuje 7, Eur be PVM</t>
  </si>
  <si>
    <t>8. Plytelių dangos kontrukcija</t>
  </si>
  <si>
    <t>8.1</t>
  </si>
  <si>
    <t>8.2</t>
  </si>
  <si>
    <t>8.3</t>
  </si>
  <si>
    <t>8.4</t>
  </si>
  <si>
    <t>8.5</t>
  </si>
  <si>
    <t>Iš viso skyriuje 8, Eur be PVM</t>
  </si>
  <si>
    <t>9. Tvirtinimo darbai</t>
  </si>
  <si>
    <t>9.1</t>
  </si>
  <si>
    <t>9.2</t>
  </si>
  <si>
    <t>9.3</t>
  </si>
  <si>
    <t>9.4</t>
  </si>
  <si>
    <t>Iš viso skyriuje 9, Eur be PVM</t>
  </si>
  <si>
    <t>m2</t>
  </si>
  <si>
    <t>10.1</t>
  </si>
  <si>
    <t>10. Horizontalus ženklinimas</t>
  </si>
  <si>
    <t>10.2</t>
  </si>
  <si>
    <t>10.3</t>
  </si>
  <si>
    <t>10.4</t>
  </si>
  <si>
    <t>10.5</t>
  </si>
  <si>
    <t>10.6</t>
  </si>
  <si>
    <t>10.7</t>
  </si>
  <si>
    <t>Iš viso skyriuje 10, Eur be PVM</t>
  </si>
  <si>
    <t>11. Vertikalus ženklinimas</t>
  </si>
  <si>
    <t>Papildomų kelio ženklų montavimas ant esamų vienstiebių atramų</t>
  </si>
  <si>
    <t>11.1</t>
  </si>
  <si>
    <t>11.2</t>
  </si>
  <si>
    <t>11.3</t>
  </si>
  <si>
    <t>11.4</t>
  </si>
  <si>
    <t>11.5</t>
  </si>
  <si>
    <t>11.6</t>
  </si>
  <si>
    <t>Iš viso skyriuje 11, Eur be PVM</t>
  </si>
  <si>
    <t>12. Ryšių tinklų rezerviniai vamzdžiai</t>
  </si>
  <si>
    <t>vnt</t>
  </si>
  <si>
    <t>12.1</t>
  </si>
  <si>
    <t>12.2</t>
  </si>
  <si>
    <t>12.3</t>
  </si>
  <si>
    <t>12.4</t>
  </si>
  <si>
    <t>12.5</t>
  </si>
  <si>
    <t>12.6</t>
  </si>
  <si>
    <t>Iš viso skyriuje 12, Eur be PVM</t>
  </si>
  <si>
    <t>13. Saugaus eismo priemonės</t>
  </si>
  <si>
    <t>13.1</t>
  </si>
  <si>
    <t>13.2</t>
  </si>
  <si>
    <t>Iš viso skyriuje 13, Eur be PVM</t>
  </si>
  <si>
    <t>14. Apsauginiai kelio atitvarai</t>
  </si>
  <si>
    <t>14.1</t>
  </si>
  <si>
    <t>14.2</t>
  </si>
  <si>
    <t>Iš viso skyriuje 14, Eur be PVM</t>
  </si>
  <si>
    <t>15. Kiti darbai</t>
  </si>
  <si>
    <t>Suolų pastatymas</t>
  </si>
  <si>
    <t>Autobusų stotelių paviljonų (antivandalinių) montavimas</t>
  </si>
  <si>
    <t>15.1</t>
  </si>
  <si>
    <t>15.2</t>
  </si>
  <si>
    <t>15.3</t>
  </si>
  <si>
    <t>15.4</t>
  </si>
  <si>
    <t>Iš viso skyriuje 15, Eur be PVM</t>
  </si>
  <si>
    <t>1. Paruošiamieji ir ardymo darbai</t>
  </si>
  <si>
    <t>2. Žemės darbai</t>
  </si>
  <si>
    <t>val.</t>
  </si>
  <si>
    <t>3. Lietaus nuotekų tinklų montavimas</t>
  </si>
  <si>
    <t>4. Paviršinio vandens surinkimas</t>
  </si>
  <si>
    <t>Iki 1000 V įtampos iki 70mm2 skersp.kabeliui galinės movos su terminiais vamzdeliais montavimas</t>
  </si>
  <si>
    <t>Kabelio izoliacijos varžos matavimas</t>
  </si>
  <si>
    <t>Lygūs kabelių apsaugos vamzdžiai d75mm</t>
  </si>
  <si>
    <t>Signalinė juosta kabeliams</t>
  </si>
  <si>
    <t>1 kV galinės movos 4-ių gyslų kabeliams 4 x 25-70</t>
  </si>
  <si>
    <t>Įžeminimo kontūro įrengimas iš vieno elektrodo iki 5 m ilgio su horizontalia įžeminimo šyna iki 1m ilgio</t>
  </si>
  <si>
    <t>Įžeminimo juostinio plieno laidininkų montavimas, tvirtinant prie konstrukcijų, prišaudant</t>
  </si>
  <si>
    <t>Įžeminimo kontūro varžos matavimas</t>
  </si>
  <si>
    <t>Gnybtų montavimas</t>
  </si>
  <si>
    <t>Įžeminimo kontūras</t>
  </si>
  <si>
    <t>IŠ VISO ŽINIARAŠTYJE 4, EUR BE PVM</t>
  </si>
  <si>
    <t>IŠ VISO ŽINIARAŠTYJE 5, EUR BE PVM</t>
  </si>
  <si>
    <t>Apšvietimo atramų montavimas</t>
  </si>
  <si>
    <t>Automatinių jungiklių montavimas</t>
  </si>
  <si>
    <t>Kabelio tiesimas tvirtinant uždedamomis apkabomis, kai 1m kabelio masė iki 3kg, dirbant nuo autohidrokeltuvo</t>
  </si>
  <si>
    <t>Apšvietimo skydo montavimas</t>
  </si>
  <si>
    <t>Apšvietimo atrama h=7m</t>
  </si>
  <si>
    <t>Apšvietimo atrama h=6m</t>
  </si>
  <si>
    <t>Pamatas apšvietimo atramai</t>
  </si>
  <si>
    <t>0,23 kV Cu kabelis 3x1.5 mm2</t>
  </si>
  <si>
    <t>Cu kabelis 2x1 mm2</t>
  </si>
  <si>
    <t>Gnybtai kabelių sujungimui apšvietimo atramose</t>
  </si>
  <si>
    <t>Automatiniai jungikliai 6 A 1P</t>
  </si>
  <si>
    <t>Apšvietimo valdymo skydas</t>
  </si>
  <si>
    <t>Lietaus nuotekų tinklai L1 (nauja statyba)</t>
  </si>
  <si>
    <t>Apšvietimo tinklai</t>
  </si>
  <si>
    <t>Kelio ženklų skydų išmontavimas nuo vienstiebių atramų rankiniu būdu k1=0.60</t>
  </si>
  <si>
    <t>Kelio ženklų vienstiebių metalinių atramų ant monolitinių betoninių pamatų išardymas k1=0.60,k2=0.70,k9=1.15</t>
  </si>
  <si>
    <t>Kelio ženklų skydų išmontavimas nuo dvistiebių atramų rankiniu būdu k1=0.60</t>
  </si>
  <si>
    <t>Kelio ženklų dvistiebių metalinių atramų ant monolitinių betoninių pamatų išardymas k1=0.60,k2=0.70,k9=1.15</t>
  </si>
  <si>
    <t>Kelio ženklų skydų išmontavimas nuo vienstiebių atramų rankiniu būdu, išsaugant skydus k1=0.60</t>
  </si>
  <si>
    <t>Kelio ženklų skydų išmontavimas nuo dvistiebių atramų rankiniu būdu, išsaugant skydus k1=0.60</t>
  </si>
  <si>
    <t>Esamo ženklinimo asfalto dangoje nufrezavimas k9=1.15</t>
  </si>
  <si>
    <t>Kelio dvipusio aptvėrimo metalinėmis sijomis išardymas k1=0.60,k2=0.70,k9=1.15</t>
  </si>
  <si>
    <t>Signalinių plastmasinių stulpelių išardymas k1=0.80,k9=1.15</t>
  </si>
  <si>
    <t>Šiukšlių dėžės išardymas k1=0.80</t>
  </si>
  <si>
    <t>Bordiūrų (gatvės bortų), sudėtų ant betono pagrindo, išardymas k8=1.09,k9=1.15</t>
  </si>
  <si>
    <t>Bordiūrų (šaligatvio bortų), sudėtų ant betono pagrindo, išardymas k8=1.09,k9=1.15</t>
  </si>
  <si>
    <t>Dangos iš betoninių trinkelių ardymas rankiniu būdu k8=1.17,k9=1.15</t>
  </si>
  <si>
    <t>Dangos iš betoninių plytelių išardymas k9=1.15</t>
  </si>
  <si>
    <t>Statybinio laužo kasimas ekskavatoriais su 0,25 m3 kaušu, pakrovimas į autosavivarčius ir išvežimas iki 10 km</t>
  </si>
  <si>
    <t>Dirvožemio pašalinimas, perstumiant jį 55 kW buldozeriais iki 20 m k9=1.15</t>
  </si>
  <si>
    <t>Grunto kasimas 0,65 m3 kaušo talpos ekskavatoriais, pakraunant gruntą į autosavivarčius, kai gruntas II grupės k9=1.15</t>
  </si>
  <si>
    <t>Darbai sąvartoje, atvežant gruntą autosavivarčiais, kai gruntas II grupės k9=1.15</t>
  </si>
  <si>
    <t>Sankasos pagrindo sluoksnio įrengimas iš esamo smėlingo grunto k9=1.15</t>
  </si>
  <si>
    <t>Supilto grunto tankinimas savaeigiais volais,kai volo masė 16t, praėjimų skaičius viena vėže 8 kartai k9=1.15</t>
  </si>
  <si>
    <t>Plotų planiravimas autogreideriais (gruntas II grupės) k9=1.15</t>
  </si>
  <si>
    <t>Pagrindo po drenažo vamzdžiais įrengimas iš skaldelės k9=1.15</t>
  </si>
  <si>
    <t>Drenažo iš plastikinių gofruotų vamzdžių su geotekstilės filtru įrengimas, užpilant filtracinį sluoksnį ekskavatoriumi, kai vamzdžių skersmuo 113/126 mm k8=1.04,k9=1.15</t>
  </si>
  <si>
    <t>Filtruojančios geosintetinės medžiagos paklojimas k9=1.15</t>
  </si>
  <si>
    <t>Plastikinių drenažo šulinių montavimas, kai šulinių skersmuo 425 mm k9=1.15</t>
  </si>
  <si>
    <t>Plastikinių fasoninių dalių (jungčių, protarpinių) 110 mm skersmens montavimas k9=1.15</t>
  </si>
  <si>
    <t>Vamzdynų pirminis (apsauginis) užpylimas ekskavatoriumi, sutankinant gruntą k9=1.15</t>
  </si>
  <si>
    <t>Pagrindų po vamzdžiais iš biriųjų medžiagų įrengimas (pagrindų medžiaga smėlis) k9=1.15</t>
  </si>
  <si>
    <t>Nuotekų surinkimo tinklų plastikinių įmovinių vamzdžių klojimas, kai vamzdžių skersmuo 160 mm k9=1.15</t>
  </si>
  <si>
    <t>Vamzdynų pirminis (apsauginis) užpylimas rankiniu būdu, sutankinant gruntą k9=1.15</t>
  </si>
  <si>
    <t>Vamzdynų užpylimas esamu smėlingu gruntu ekskavatoriumi, sutankinant gruntą k9=1.15</t>
  </si>
  <si>
    <t>Betono bordiūrų įrengimas ant betono pagrindo, kai bordiūrai 150x300x1000 mm k9=1.15</t>
  </si>
  <si>
    <t>.Betono bordiūrų įrengimas ant betono pagrindo, kai bordiūrai 80x200x1000 mm k9=1.15</t>
  </si>
  <si>
    <t>Kelio pagrindo įrengimas iš asfalto mišinio AC 22 PS (sluoksnis 9.00 cm storio, klotuvas iki 500 t/h) k8=1.17,k9=1.15</t>
  </si>
  <si>
    <t>Kelio juodų dangų paviršiaus gruntavimas polimerais modifikuota bitumo emulsija k8=1.17,k9=1.15</t>
  </si>
  <si>
    <t>Dvisluoksnės kelio dangos apatinio sluoksnio įrengimas iš apatinio dangos sluoksnio asfalto mišinio AC 16 AS (sluoksnis 5.00 cm storio, klotuvas iki 500 t/h) k8=1.17,k9=1.15</t>
  </si>
  <si>
    <t>Dvisluoksnės kelio dangos viršutinio sluoksnio įrengimas iš viršutinio dangos sluoksnio asfaltbetonio AC 11 VS (sluoksnis 4.00 cm storio, klotuvas iki 500 t/h) k8=1.17,k9=1.15</t>
  </si>
  <si>
    <t>Asfalto dangos siūlių apdorojimas bitumine mase, klojant asfaltą metodu "karštas prie šalto" k8=1.17,k9=1.15</t>
  </si>
  <si>
    <t>Geokompozito paklojimas, asfaltuojant kelio dangas, rankiniu būdu k9=1.15</t>
  </si>
  <si>
    <t>Pagrindo įrengimas iš dolomito skaldos mišinio (storis 15 cm, viensluoksnis) k9=1.15</t>
  </si>
  <si>
    <t>Pėsčiųjų ir dviračių tako dvisluoksnės dangos apatinio sluoksnio įrengimas iš apatinio dangos sluoksnio asfalto AC 11 AN (sluoksnio storis 3.00 cm) k8=1.17,k9=1.15</t>
  </si>
  <si>
    <t>Tako juodų dangų paviršiaus gruntavimas polimerais modifikuota bitumo emulsija k8=1.17,k9=1.15</t>
  </si>
  <si>
    <t>Pėsčiųjų ir dviračių tako dvisluoksnės dangos viršutinio sluoksnio įrengimas iš viršutinio dangos sluoksnio asfaltbetonio AC 8 VL (raudonos spalvos, sluoksnio storis 3.00 cm) k8=1.17,k9=1.15</t>
  </si>
  <si>
    <t>Pasluoksnio įrengimas (granito skaldos atsijos, sluoksnio storis 3 cm) k9=1.15</t>
  </si>
  <si>
    <t>Grindinio įrengimas iš 8 cm storio betono trinkelių rankiniu būdu, užpilant siūles granito atsijomis (pilkos) k9=1.15</t>
  </si>
  <si>
    <t>Grindinio įrengimas iš reljefinių betono trinkelių (neregių vedimo sistema) rankiniu būdu, užpilant siūles granito atsijomis k9=1.15</t>
  </si>
  <si>
    <t>Skaldos pagrindo, iki 5 m2 ploto vienoje vietoje, ardymas rankiniu būdu k8=1.09,k9=1.15</t>
  </si>
  <si>
    <t>Pasluoksnio įrengimas (granito skaldos atsijos, sluoksnio storis 4 cm) k9=1.15</t>
  </si>
  <si>
    <t>Dangos įrengimas iš šaligatvio plytelių, užpildant siūles granito skaldos atsijomis, kai plytelės 500x500x70 mm k9=1.15</t>
  </si>
  <si>
    <t>Šlaitų ir kitų plotų tvirtinimas esamu augaliniu gruntu, paskleidžiant gruntą ekskavatoriumi (sluoksnio storis 10.00 cm) k9=1.15</t>
  </si>
  <si>
    <t>Šlaitų ir kitų plotų tvirtinimas esamu augaliniu gruntu, paskleidžiant gruntą rankiniu būdu (sluoksnis 10 cm) k9=1.15</t>
  </si>
  <si>
    <t>Šlaitų ir kitų plotų apsėjimas daugiametėmis žolėmis rankiniu būdu k9=1.15</t>
  </si>
  <si>
    <t>Kelio dangos ženklinimas termoplastu su stiklo rutuliukais ištisine 12 cm pločio linija kelių ženklinimo mašinomis k9=1.15</t>
  </si>
  <si>
    <t>Kelio dangos ženklinimas termoplastu su stiklo rutuliukais ištisine linija 25 cm pločio kelių ženklinimo mašinomis k9=1.15</t>
  </si>
  <si>
    <t>Kelio dangos ženklinimas termoplastu su stiklo rutuliukais pertraukiama 12 cm pločio linija kelių ženklin. mašinomis (brūkšnio ir tarpo santykis 1:3) k9=1.15</t>
  </si>
  <si>
    <t>Kelio dangos ženklinimas termoplastu su stiklo rutuliukais pertraukiama 25 cm pločio linija kelių ženklin. mašinomis (brūkšnio ir tarpo santykis 1:1) k9=1.15</t>
  </si>
  <si>
    <t>Kelio ženklų su metalinėmis atramomis d-60,3 mm įrengimas, gręžiant duobes ir betonuojant pamatus (stiebų skaičius atramoje 1 vnt) k9=1.15</t>
  </si>
  <si>
    <t>Kelio ženklų su metalinėmis atramomis d-76,1 mm įrengimas, gręžiant duobes ir betonuojant pamatus (stiebų skaičius atramoje 2 vnt) k9=1.15</t>
  </si>
  <si>
    <t>Kelio ženklų su metalinėmis atramomis d-88,9 mm įrengimas, gręžiant duobes ir betonuojant pamatus (stiebų skaičius atramoje 1 vnt, montuojant esamus kelio ženklo skydus) k9=1.15</t>
  </si>
  <si>
    <t>Kelio ženklų su metalinėmis atramomis d-76,1 mm įrengimas, gręžiant duobes ir betonuojant pamatus (stiebų skaičius atramoje 2 vnt, montuojant esamus kelio ženklo skydus) k9=1.15</t>
  </si>
  <si>
    <t>Duobių kasimas rankiniu būdu, kai gruntas II grupės k9=1.15</t>
  </si>
  <si>
    <t>Duobių užpylimas gruntu rankiniu būdu, kai gruntas II grupės k9=1.15</t>
  </si>
  <si>
    <t>Surenkamų tipinių gelžbetonio šulinių RKŠ-1 įrengimas k9=1.15</t>
  </si>
  <si>
    <t>Šulinių žymėjimo ženklo pastatymas I-II grupės grunte k9=1.15</t>
  </si>
  <si>
    <t>Uždaro perėjimo iki 50 m ilgio įrengimas kryptinio gręžimo įrenginiu, įtraukiant plastikinį vamzdį, kai vamzdžių skersmuo 63 mm (trasos ilgis) k9=1.15</t>
  </si>
  <si>
    <t>Vamzdžių įvadų į šulinius ir dėžes įrengimas k9=1.15</t>
  </si>
  <si>
    <t>Metalinių stulpelių pėsčiųjų apsaugos tvorelei įrengimas k9=1.15</t>
  </si>
  <si>
    <t>Metalinių aptvėrimų pėsčiųjų apsaugos tvorelei montavimas ant įrengtų metalinių stulpelių k9=1.15</t>
  </si>
  <si>
    <t>Šiukšlių dėžių pastatymas</t>
  </si>
  <si>
    <t>Pagrindų po lietaus nuotakyno vamzdžiais iš biriųjų medžiagų įrengimas (pagrindų medžiaga smėlis) k9=1.15</t>
  </si>
  <si>
    <t>Vamzdynų užpylimas smėlingu gruntu ekskavatoriumi, sutankinant gruntą k9=1.15</t>
  </si>
  <si>
    <t>Apvalių surenkamų gelžbetoninių nuotakyno šulinių įrengimas šlapiuose gruntuose, kai šulinių skersmuo 1,0 m (surenkamos g/b konstrukcijos) k9=1.15</t>
  </si>
  <si>
    <t>Apvalių d=0.7 m normalaus tipo lietaus šulinėlių-trapų iš surenkamo gelžbetonio įrengimas (1m3 g/b) k9=1.15</t>
  </si>
  <si>
    <t>Plastikinių protarpinių 200 mm skersmens montavimas k9=1.15</t>
  </si>
  <si>
    <t>Plastikinių protarpinių 250 mm skersmens montavimas k9=1.15</t>
  </si>
  <si>
    <t>Nuotekų surinkimo tinklų plastikinių vamzdžių klojimas, kai vamzdžių skersmuo 250 mm k9=1.15</t>
  </si>
  <si>
    <t>Plastikinių vamzdžių sandūrų jungimas sandūriniu sulydymu (kaitinamąja plokšte), kai vamzdžių skersmuo 250 mm (sandūra) k9=1.15</t>
  </si>
  <si>
    <t>Nuotekų surinkimo tinklų plastikinių vamzdžių d-200 mm klojimas, naujų trapų pajungimui k9=1.15</t>
  </si>
  <si>
    <t>Nuotekų surinkimo tinklų d-250 mm plastikinių vamzdžių klojimas, kritimo stovo įrengimui k9=1.15</t>
  </si>
  <si>
    <t>Nuotekų surinkimo tinklų d-200 mm plastikinių vamzdžių klojimas, kritimo stovo įrengimui k9=1.15</t>
  </si>
  <si>
    <t>Plastikinių įmovinių alkūnių 250 mm skersmens montavimas k9=1.15</t>
  </si>
  <si>
    <t>Plastikinių įmovinių alkūnių d-200 mm skersmens montavimas k9=1.15</t>
  </si>
  <si>
    <t>Plastikinių įmovinių trišakių 250 mm skersmens montavimas k9=1.15</t>
  </si>
  <si>
    <t>Plastikinių įmovinių trišakių d-200 mm skersmens montavimas k9=1.15</t>
  </si>
  <si>
    <t>Plastikinių vamzdžių vamzdynų 250 mm skersmens hidraulinis bandymas k9=1.15</t>
  </si>
  <si>
    <t>Vamzdyno vidaus apžiūra, darant vaizdo įrašą k9=1.15</t>
  </si>
  <si>
    <t>Komunikacijų žymėjimo ženklų ant stulpelių įrengimas, kai stulpeliai metaliniai</t>
  </si>
  <si>
    <t>Pagrindų po latakais ir atraminiu bloku iš biriųjų medžiagų įrengimas (pagrindų medžiaga žvyras) k9=1.15</t>
  </si>
  <si>
    <t>Latako tvirtinimo atrėmimo bloko montavimas k9=1.15</t>
  </si>
  <si>
    <t>Paviršinio vandens surinkimo gelžbetoninių latakų montavimas k9=1.15</t>
  </si>
  <si>
    <t>Apvalių surenkamų gelžbetoninių d-1,0 m kanalizacijos šulinių elementų ardymas k4=0.800,k9=1.15</t>
  </si>
  <si>
    <t>Šulinių landos paaukštinimas aukščio reguliavimo žiedais, keičiant šulinių liukus k8=1.05,k9=1.15</t>
  </si>
  <si>
    <t>Komunikacijų žymėjimo ženklų ant stulpelių išardymas k4=0.800</t>
  </si>
  <si>
    <t>Plotų planiravimas rankiniu būdu (gruntas II grupės) k9=1.15</t>
  </si>
  <si>
    <t>Grunto tankinimas mažosios mechanizacijos priemonėmis (gruntas I-II grupės) k8=1.14,k9=1.15</t>
  </si>
  <si>
    <t>Pylimo šlaitų planiravimas rankiniu būdu (gruntas II grupės) k9=1.15</t>
  </si>
  <si>
    <t>Kelio dangos ženklinimas termoplastu su stiklo rutuliukais pertraukiama 12 cm pločio linija kelių ženklin. mašinomis (brūkšnio ir tarpo santykis 1:1) k9=1.15</t>
  </si>
  <si>
    <t>Kelio ženklų su metalinėmis atramomis d-76,1 mm įrengimas, gręžiant duobes ir betonuojant pamatus (stiebų skaičius atramoje 1 vnt) k9=1.15</t>
  </si>
  <si>
    <t>Metalinių dvipusių kelio atitvarų N2 W4 A ant metalinių statramsčių įrengimas, įkalant statramsčius (atstumas tarp statramsčių 4,0 m) k9=1.15</t>
  </si>
  <si>
    <t>Metalinių kelio atitvarų galinių elementų montavimas (dvipusių) k9=1.15</t>
  </si>
  <si>
    <t>Stovų dviračiams statyti montavimas (vietų skaičius stove 2 vnt)</t>
  </si>
  <si>
    <t>Krūmų ir smulkaus miško rovimas, kai gruntai mineraliniai, krūmai reti k9=1.15</t>
  </si>
  <si>
    <t>Iškasų arba pylimų šlaitų planiravimas buldozeriais, kai buldozerio galia 55 kW (75 AG) k9=1.15</t>
  </si>
  <si>
    <t>Grunto kasimas 0,65 m3 kaušo talpos ekskavatoriais, suverčiant gruntą į sankasą, kai gruntas II grupės k9=1.15</t>
  </si>
  <si>
    <t>Uždaro perėjimo iki 50 m ilgio įrengimas kryptinio gręžimo įrenginiu, įtraukiant plastikinį vamzdį, kai vamzdžių skersmuo 75-110 mm (trasos ilgis) k9=1.15</t>
  </si>
  <si>
    <t>Apsauginių šalčiui atsparių kelio pagrindo sluoksnių įrengimas, naudojant savaeigius plentvolius, kai pagrindas smėlio, autogreiderio galia 96 kW (130 AG) k9=1.15</t>
  </si>
  <si>
    <t>Kelio pagrindo įrengimas iš dolomito skaldos mišinio (storis 20 cm, dvisluoksnis) k9=1.15</t>
  </si>
  <si>
    <t>Apsauginių šalčiui nejautrių kelio pagrindo sluoksnių įrengimas, naudojant savaeigius plentvolius, kai pagrindas smėlio, autogreiderio galia 96 kW (130 AG) k9=1.15</t>
  </si>
  <si>
    <t>Kelio dangos ženklinimas termoplastu su stiklo rutuliukais rankiniu būdu, kai linijos, ženklo plotas iki 0,5 m2 k9=1.15</t>
  </si>
  <si>
    <t>Kelio dangos ženklinimas dažais su stiklo rutuliukais rankiniu būdu, naudojant trafaretus, kai linijos, ženklo plotas iki 0,5 m2 k9=1.15</t>
  </si>
  <si>
    <t>Vandens pašalinimas iš tranšėjų ir iškasų siurbliais, kai siurbliai su vidaus degimo varikliu k9=1.15</t>
  </si>
  <si>
    <t>Apvalių surenkamų gelžbetoninių nuotakyno šulinių įrengimas šlapiuose gruntuose, kai šulinių skersmuo 1,5 m (surenkamos g/b konstrukcijos) k9=1.15</t>
  </si>
  <si>
    <t>Uždaro perėjimo daugiau kaip 50 m ilgio įrengimas kryptinio gręžimo įrenginiu, įtraukiant plastikinį vamzdį, kai vamzdžių skersmuo 225-280 mm (trasos ilgis) k9=1.15</t>
  </si>
  <si>
    <t>VALSTYBINĖS REIKŠMĖS KRAŠTO KELIO NR. 168 KLAIPĖDA-KRETINGA RUOŽO NUO 7,298 IKI 8,307 KM REKONSTRAVIMAS ĮRENGIANT PĖSČIŲJŲ IR DVIRAČIŲ TAKĄ</t>
  </si>
  <si>
    <t>Elektrotechnikos dalis (AB ESO tinklai)</t>
  </si>
  <si>
    <t>Grįžtamosios medžiagos (nufrezuotas/demontuotas asfaltas), įkainis 9,58 Eur/m3 (sąmatoje įvertinamas su minuso ženklu)</t>
  </si>
  <si>
    <t>Kelio ženklų skydų ir atramų (be pamatų) / signalinių stulpelių/atitvarų ir kt. pakrovimas ir išvežimas (žiūrėti žiniaraščio priedą dėl išvežimo)</t>
  </si>
  <si>
    <t>Statybinio laužo (betoninių kelio ženklų pamatų ir t.t.) pakrovimas ir išvežimas (žiūrėti žiniaraščio priedą dėl išvežimo)</t>
  </si>
  <si>
    <t>Dirvožemio kasimas ekskavatoriais su 0,65 m3 kaušu,pakrovimas į autosavivarčius,vežiojimas rangovo pasirinktu atstumu į sandėliavimo vietą ir darbas sąvartoje k9=1.15</t>
  </si>
  <si>
    <t>Dirvožemio kasimas ekskavatoriais su 0,65 m3 kaušu, pakrovimas į autosavivarčius,vežiojimas rangovo pasirinktu atstumu ir darbas sąvartoje k9=1.15</t>
  </si>
  <si>
    <t>Iškasto grunto transportavimas 8,5 t autosavivarčiais, pakraunant 0,65 m3 kaušo talpos ekskavatoriumi (gruntas II grupės, rangovo pasirinktu atstumu pylimų įrengimui)</t>
  </si>
  <si>
    <t>Iškasto grunto transportavimas 8,5 t autosavivarčiais, pakraunant 0,65 m3 kaušo talpos ekskavatoriumi (gruntas II grupės, rangovo pasirinktu atstumu)</t>
  </si>
  <si>
    <t>Iškasto grunto transportavimas 8,5 t autosavivarčiais, pakraunant 0,65 m3 kaušo talpos ekskavatoriumi (gruntas II grupės, rangovo pasirnktu atstumu)</t>
  </si>
  <si>
    <t>Dirvožemio kasimas ekskavatoriais su 0,65 m3 kaušu,pakrovimas į autosavivarčius,vežiojimas rangovo pasirinktu atstumu  iš sandėliavimo vietos ir darbas sąvartoje k9=1.15</t>
  </si>
  <si>
    <t>Darbo projekto parengimas</t>
  </si>
  <si>
    <t>15.5</t>
  </si>
  <si>
    <t>15.6</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</si>
  <si>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</si>
  <si>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 xml:space="preserve">Grįžtamosios medžiagos – susandėliuota mediena (kainą pateikia rangovas, įvertinęs medienos būklę: ≥0,00 Eur – kai mediena menkavertė ir skirta utilizavimui, t.y. vertinama, kiek kainuos utilizavimo išlaidos įrašant kainą su pliuso ženklu. &lt;0,00 Eur – kai mediena nėra menkavertė ir gali būti parduota, t.y. nurodoma kaina su minuso ženklu) </t>
  </si>
  <si>
    <t>Iškasto grunto transportavimas 8,5 t autosavivarčiais, pakraunant 0,65 m3 kaušo talpos ekskavatoriumi (gruntas II grupės, transportavimas rangovo pasrinktu atstumu)</t>
  </si>
  <si>
    <t>Tranšėjų 1m gylio 1-2 kabeliams kasimas 0,25m3 talpos kaušu ekskavatoriais I-II grupės grunte  k9=1.15</t>
  </si>
  <si>
    <t>Duobių  kasimas apšvietimo atramoms  k9=1.15</t>
  </si>
  <si>
    <t>Atramų  išvežiojimas trasoje</t>
  </si>
  <si>
    <t>Pamatų  montavimas</t>
  </si>
  <si>
    <t>Šviestuvų  montavimas ant atramų nuo autohidrokeltuvo</t>
  </si>
  <si>
    <t>Vamzdžių paklojimas tranšėjoje  k9=1.15</t>
  </si>
  <si>
    <t>Uždaro perėjimo daugiau kaip 50m ilgio įrengimas kryptinio gręž. įreng.,įtraukiant 75-110mm skersm. vamzdį(trasos ilgis)  k9=1.15</t>
  </si>
  <si>
    <t>Kabelio tiesimas įrengtom konstrukcijom ,tvirtinant visu ilgiu, kai 1m kabelio masė iki 2kg</t>
  </si>
  <si>
    <t>Signalinės juostos paklojimas tranšėjoje virš pakloto kabelio  k9=1.15</t>
  </si>
  <si>
    <t>Tranšėjų 1m gylio 1-2 kabeliams užpylimas buldozeriais 59 kW(80AJ)  I-II grupės grunte iš sankasos  k9=1.15</t>
  </si>
  <si>
    <t>Vejos mažų plotų atnaujinimas, papildant esamu augalinio grunto sluoksniu  k9=1.15</t>
  </si>
  <si>
    <t>.LED lauko šviestuvai  72W</t>
  </si>
  <si>
    <t>LED lauko šviestuvai  60W</t>
  </si>
  <si>
    <t>1kV aliuminiai kabeliai  4x35mm2</t>
  </si>
  <si>
    <t>Gofruoti  kabelių apsaugos vamzdžiai d 75mm</t>
  </si>
  <si>
    <t xml:space="preserve"> Esamų komunikacijų žymėjimo ženklų ant stulpelių įrengimas (perkėlimas į kitą vietą)</t>
  </si>
  <si>
    <t>*Pastaba dėl ESO: Rangovas savo pasiūlyme turi įsivertinti eilutėje nurodytą sumą. Rangovas pasirašęs sutartį su AB "Via Lietuva" dėl kelio rekonstravimo/remonto, turės sudaryti sutartį su AB „ESO“ dėl jiems priklausančių tinklų pertvarkymo. AB "Via Lietuva" Rangovui už AB „ESO“ priklausančių tinklų pertvarkymą apmokės už faktiškai atliktus darbus.</t>
  </si>
  <si>
    <r>
      <t xml:space="preserve">Vykdant valstybinės reikšmės kelių rekonstravimo/remonto darbus susidarančios medžiagos, kurios nenaudojamos projekte ir kurios gali būti panaudotos pakartotinai, turi būti gabenamos į užsakovo –AB "Via Lietuva" nurodytą sandėliavimo vietą – </t>
    </r>
    <r>
      <rPr>
        <b/>
        <sz val="10"/>
        <rFont val="Times New Roman"/>
        <family val="1"/>
        <charset val="186"/>
      </rPr>
      <t>.</t>
    </r>
    <r>
      <rPr>
        <sz val="10"/>
        <rFont val="Times New Roman"/>
        <family val="1"/>
        <charset val="186"/>
      </rPr>
      <t xml:space="preserve">
Medžiagos, kurios turi būti gabenamos į sandėliavimo vietas:
1. Metalo gaminiai (neužteršti betonu ir kt. medžiagomis (t. y. turi būti nuvalyti)): kelio ženklai, kelio ženklų atramos, apšvietimo ir kiti stulpai,  apsauginiai atitvarai ir jų elementai, tiltų ir viadukų turėklai, kiti metalo gaminiai, sijos, spraustasienės, pralaidos ir kt.;
2. Betono ir gelžbetonio gaminiai (tik nepažeisti mechaniškai ir tinkami naudoti): pralaidos, trinkelės, bortai ir kt.;
3. Plastiko gaminiai (tik nepažeisti mechaniškai ir tinkami naudoti): signaliniai stulpeliai, pralaidos ir kt.;
Kitos, šiame sąraše nepaminėtos medžiagos, kurios gali būti panaudotos pakartotinai, gali būti gabenamos į sandėliavimo vietas tik suderinus su Kelių direkcija.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</si>
  <si>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t>3.</t>
  </si>
  <si>
    <t>4.</t>
  </si>
  <si>
    <t>5.</t>
  </si>
  <si>
    <t>Buitinių nuotekų tinklai</t>
  </si>
  <si>
    <t>Darbų kiekių žinniarašti Nr. 2 Lietaus nuotekų tinklai L1 (nauja statyba)</t>
  </si>
  <si>
    <t>Darbų kiekių žinniarašti Nr. 1 Susisiekimo dalis</t>
  </si>
  <si>
    <t>Darbų kiekių žinniarašti Nr. 4 Elektrotechnikos dalis (apšvietimo tinklai)</t>
  </si>
  <si>
    <t>Darbų kiekių žiniaraštis Nr. 5 Buitinių nuotekų tinklai</t>
  </si>
  <si>
    <t>1.1a</t>
  </si>
  <si>
    <t>1.2a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</si>
</sst>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 ;\-#,##0.00\ "/>
  </numFmts>
  <fonts count="16" x14ac:knownFonts="1">
    <font>
      <sz val="11"/>
      <color theme="1"/>
      <name val="Calibri"/>
      <family val="2"/>
      <charset val="186"/>
      <scheme val="minor"/>
    </font>
    <font>
      <sz val="11"/>
      <color rgb="FF000000"/>
      <name val="Calibri"/>
      <family val="2"/>
      <charset val="186"/>
    </font>
    <font>
      <b/>
      <sz val="11"/>
      <color rgb="FF000000"/>
      <name val="Times New Roman"/>
      <family val="1"/>
      <charset val="186"/>
    </font>
    <font>
      <b/>
      <sz val="11"/>
      <name val="Times New Roman"/>
      <family val="1"/>
      <charset val="186"/>
    </font>
    <font>
      <sz val="11"/>
      <name val="Times New Roman"/>
      <family val="1"/>
      <charset val="186"/>
    </font>
    <font>
      <sz val="11"/>
      <color rgb="FFFF0000"/>
      <name val="Times New Roman"/>
      <family val="1"/>
      <charset val="186"/>
    </font>
    <font>
      <sz val="11"/>
      <color theme="1"/>
      <name val="Times New Roman"/>
      <family val="1"/>
      <charset val="186"/>
    </font>
    <font>
      <sz val="8"/>
      <name val="Calibri"/>
      <family val="2"/>
      <charset val="186"/>
      <scheme val="minor"/>
    </font>
    <font>
      <i/>
      <sz val="11"/>
      <name val="Times New Roman"/>
      <family val="1"/>
      <charset val="186"/>
    </font>
    <font>
      <b/>
      <sz val="11"/>
      <color theme="1"/>
      <name val="Times New Roman"/>
      <family val="1"/>
      <charset val="186"/>
    </font>
    <font>
      <b/>
      <sz val="10"/>
      <name val="Times New Roman"/>
      <family val="1"/>
      <charset val="186"/>
    </font>
    <font>
      <sz val="10"/>
      <name val="Times New Roman"/>
      <family val="1"/>
      <charset val="186"/>
    </font>
    <font>
      <i/>
      <sz val="10"/>
      <name val="Times New Roman"/>
      <family val="1"/>
      <charset val="186"/>
    </font>
    <font>
      <sz val="10"/>
      <color theme="1"/>
      <name val="Times New Roman"/>
      <family val="1"/>
      <charset val="186"/>
    </font>
    <font>
      <sz val="11"/>
      <name val="Times New Roman"/>
      <family val="1"/>
    </font>
    <font>
      <sz val="11"/>
      <color theme="1"/>
      <name val="Calibri"/>
      <family val="2"/>
      <charset val="186"/>
      <scheme val="minor"/>
    </font>
  </fonts>
  <fills count="6">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right/>
      <top style="medium">
        <color indexed="64"/>
      </top>
      <bottom/>
      <diagonal/>
    </border>
    <border>
      <left/>
      <right style="thin">
        <color indexed="64"/>
      </right>
      <top/>
      <bottom/>
      <diagonal/>
    </border>
    <border>
      <left/>
      <right style="thin">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s>
  <cellStyleXfs count="5">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cellStyleXfs>
  <cellXfs count="169">
    <xf numFmtId="0" fontId="0" fillId="0" borderId="0" xfId="0"/>
    <xf numFmtId="4" fontId="3" fillId="3" borderId="1" xfId="3" applyNumberFormat="1" applyFont="1" applyFill="1" applyBorder="1" applyAlignment="1" applyProtection="1">
      <alignment horizontal="center" vertical="center" wrapText="1"/>
      <protection locked="0"/>
    </xf>
    <xf numFmtId="164" fontId="4" fillId="3" borderId="1" xfId="0" applyNumberFormat="1" applyFont="1" applyFill="1" applyBorder="1" applyAlignment="1" applyProtection="1">
      <alignment horizontal="center" vertical="center"/>
      <protection locked="0"/>
    </xf>
    <xf numFmtId="0" fontId="6" fillId="0" borderId="0" xfId="0" applyFont="1" applyProtection="1">
      <protection locked="0"/>
    </xf>
    <xf numFmtId="0" fontId="6" fillId="0" borderId="0" xfId="0" applyFont="1" applyAlignment="1" applyProtection="1">
      <alignment wrapText="1"/>
      <protection locked="0"/>
    </xf>
    <xf numFmtId="0" fontId="5" fillId="0" borderId="0" xfId="0" applyFont="1" applyAlignment="1" applyProtection="1">
      <alignment wrapText="1"/>
      <protection locked="0"/>
    </xf>
    <xf numFmtId="0" fontId="6" fillId="0" borderId="0" xfId="0" applyFont="1"/>
    <xf numFmtId="0" fontId="6" fillId="0" borderId="0" xfId="0" applyFont="1" applyAlignment="1">
      <alignment vertical="center" wrapText="1"/>
    </xf>
    <xf numFmtId="0" fontId="6" fillId="0" borderId="0" xfId="0" applyFont="1" applyAlignment="1" applyProtection="1">
      <alignment horizontal="center" vertical="center"/>
      <protection locked="0"/>
    </xf>
    <xf numFmtId="0" fontId="5" fillId="0" borderId="0" xfId="0" applyFont="1" applyProtection="1">
      <protection locked="0"/>
    </xf>
    <xf numFmtId="49" fontId="4" fillId="0" borderId="1" xfId="0" applyNumberFormat="1" applyFont="1" applyBorder="1" applyAlignment="1">
      <alignment horizontal="left" vertical="center" wrapText="1"/>
    </xf>
    <xf numFmtId="0" fontId="6" fillId="0" borderId="0" xfId="0" applyFont="1" applyAlignment="1">
      <alignment wrapText="1"/>
    </xf>
    <xf numFmtId="4" fontId="3" fillId="3" borderId="3" xfId="3" applyNumberFormat="1" applyFont="1" applyFill="1" applyBorder="1" applyAlignment="1" applyProtection="1">
      <alignment horizontal="center" vertical="center" wrapText="1"/>
      <protection locked="0"/>
    </xf>
    <xf numFmtId="4" fontId="3" fillId="3" borderId="6" xfId="3" applyNumberFormat="1" applyFont="1" applyFill="1" applyBorder="1" applyAlignment="1" applyProtection="1">
      <alignment horizontal="center" vertical="center" wrapText="1"/>
      <protection locked="0"/>
    </xf>
    <xf numFmtId="164" fontId="4" fillId="3" borderId="6" xfId="0" applyNumberFormat="1" applyFont="1" applyFill="1" applyBorder="1" applyAlignment="1" applyProtection="1">
      <alignment horizontal="center" vertical="center"/>
      <protection locked="0"/>
    </xf>
    <xf numFmtId="0" fontId="2" fillId="0" borderId="5" xfId="2" applyFont="1" applyBorder="1" applyAlignment="1" applyProtection="1">
      <alignment horizontal="center" vertical="center" wrapText="1"/>
    </xf>
    <xf numFmtId="0" fontId="2" fillId="0" borderId="6" xfId="2" applyFont="1" applyBorder="1" applyAlignment="1" applyProtection="1">
      <alignment horizontal="center" vertical="center" wrapText="1"/>
    </xf>
    <xf numFmtId="0" fontId="2" fillId="0" borderId="6" xfId="2" applyNumberFormat="1" applyFont="1" applyBorder="1" applyAlignment="1" applyProtection="1">
      <alignment horizontal="center" vertical="center" wrapText="1"/>
    </xf>
    <xf numFmtId="0" fontId="2" fillId="0" borderId="6" xfId="1" applyFont="1" applyBorder="1" applyAlignment="1" applyProtection="1">
      <alignment horizontal="center" vertical="center" wrapText="1"/>
    </xf>
    <xf numFmtId="0" fontId="2" fillId="0" borderId="7" xfId="1" applyFont="1" applyBorder="1" applyAlignment="1" applyProtection="1">
      <alignment horizontal="center" vertical="center" wrapText="1"/>
    </xf>
    <xf numFmtId="0" fontId="3" fillId="0" borderId="0" xfId="0" applyFont="1" applyAlignment="1" applyProtection="1">
      <alignment horizontal="center" vertical="center" wrapText="1"/>
      <protection locked="0"/>
    </xf>
    <xf numFmtId="4" fontId="9" fillId="0" borderId="11" xfId="0" applyNumberFormat="1" applyFont="1" applyBorder="1" applyAlignment="1" applyProtection="1">
      <alignment horizontal="center" vertical="center"/>
      <protection locked="0"/>
    </xf>
    <xf numFmtId="4" fontId="9" fillId="0" borderId="0" xfId="0" applyNumberFormat="1" applyFont="1" applyAlignment="1" applyProtection="1">
      <alignment horizontal="center" vertical="center"/>
      <protection locked="0"/>
    </xf>
    <xf numFmtId="0" fontId="3" fillId="0" borderId="0" xfId="4" applyFont="1" applyAlignment="1">
      <alignment vertical="center"/>
    </xf>
    <xf numFmtId="0" fontId="3" fillId="0" borderId="0" xfId="4" applyFont="1" applyAlignment="1">
      <alignment vertical="center" wrapText="1"/>
    </xf>
    <xf numFmtId="4" fontId="3" fillId="0" borderId="0" xfId="3" applyNumberFormat="1" applyFont="1" applyAlignment="1">
      <alignment horizontal="center" vertical="center" wrapText="1"/>
    </xf>
    <xf numFmtId="4" fontId="3" fillId="0" borderId="0" xfId="4" applyNumberFormat="1" applyFont="1" applyAlignment="1">
      <alignment horizontal="right" vertical="center"/>
    </xf>
    <xf numFmtId="4" fontId="3" fillId="0" borderId="0" xfId="4" applyNumberFormat="1" applyFont="1" applyAlignment="1">
      <alignment horizontal="right" vertical="center" wrapText="1"/>
    </xf>
    <xf numFmtId="0" fontId="3" fillId="0" borderId="0" xfId="4" applyFont="1" applyAlignment="1">
      <alignment horizontal="right" vertical="center"/>
    </xf>
    <xf numFmtId="49" fontId="4" fillId="0" borderId="13" xfId="0" applyNumberFormat="1" applyFont="1" applyBorder="1" applyAlignment="1">
      <alignment horizontal="center" vertical="center"/>
    </xf>
    <xf numFmtId="49" fontId="8" fillId="0" borderId="2" xfId="0" applyNumberFormat="1" applyFont="1" applyBorder="1" applyAlignment="1">
      <alignment horizontal="center" vertical="center" wrapText="1"/>
    </xf>
    <xf numFmtId="49" fontId="8" fillId="0" borderId="4" xfId="0" applyNumberFormat="1" applyFont="1" applyBorder="1" applyAlignment="1">
      <alignment horizontal="center" vertical="center" wrapText="1"/>
    </xf>
    <xf numFmtId="49" fontId="8" fillId="0" borderId="5" xfId="0" applyNumberFormat="1" applyFont="1" applyBorder="1" applyAlignment="1">
      <alignment horizontal="center" vertical="center" wrapText="1"/>
    </xf>
    <xf numFmtId="0" fontId="2" fillId="0" borderId="13" xfId="2" applyFont="1" applyBorder="1" applyAlignment="1" applyProtection="1">
      <alignment horizontal="center" vertical="center" wrapText="1"/>
    </xf>
    <xf numFmtId="4" fontId="3" fillId="3" borderId="14" xfId="3" applyNumberFormat="1" applyFont="1" applyFill="1" applyBorder="1" applyAlignment="1" applyProtection="1">
      <alignment horizontal="center" vertical="center" wrapText="1"/>
      <protection locked="0"/>
    </xf>
    <xf numFmtId="49" fontId="4" fillId="0" borderId="6" xfId="0" applyNumberFormat="1" applyFont="1" applyBorder="1" applyAlignment="1">
      <alignment horizontal="left" vertical="center" wrapText="1"/>
    </xf>
    <xf numFmtId="49" fontId="8" fillId="0" borderId="16" xfId="0" applyNumberFormat="1" applyFont="1" applyBorder="1" applyAlignment="1">
      <alignment horizontal="center" vertical="center" wrapText="1"/>
    </xf>
    <xf numFmtId="49" fontId="4" fillId="0" borderId="17" xfId="0" applyNumberFormat="1" applyFont="1" applyBorder="1" applyAlignment="1">
      <alignment horizontal="center" vertical="center"/>
    </xf>
    <xf numFmtId="0" fontId="10" fillId="0" borderId="1" xfId="0" applyFont="1" applyBorder="1" applyAlignment="1">
      <alignment horizontal="center" vertical="center" wrapText="1"/>
    </xf>
    <xf numFmtId="0" fontId="10" fillId="0" borderId="14" xfId="0" applyFont="1" applyBorder="1" applyAlignment="1">
      <alignment horizontal="center" vertical="center" wrapText="1"/>
    </xf>
    <xf numFmtId="0" fontId="11" fillId="0" borderId="1" xfId="0" applyFont="1" applyBorder="1" applyAlignment="1">
      <alignment horizontal="center" vertical="center"/>
    </xf>
    <xf numFmtId="0" fontId="11" fillId="0" borderId="18" xfId="0" applyFont="1" applyBorder="1" applyAlignment="1">
      <alignment vertical="center"/>
    </xf>
    <xf numFmtId="4" fontId="11" fillId="0" borderId="1" xfId="3" applyNumberFormat="1" applyFont="1" applyBorder="1" applyAlignment="1">
      <alignment horizontal="center" vertical="center" wrapText="1"/>
    </xf>
    <xf numFmtId="4" fontId="11" fillId="0" borderId="15" xfId="3" applyNumberFormat="1" applyFont="1" applyBorder="1" applyAlignment="1">
      <alignment horizontal="center" vertical="center" wrapText="1"/>
    </xf>
    <xf numFmtId="0" fontId="10" fillId="0" borderId="1" xfId="0" applyFont="1" applyBorder="1" applyAlignment="1">
      <alignment horizontal="right" vertical="center"/>
    </xf>
    <xf numFmtId="4" fontId="11" fillId="0" borderId="15" xfId="0" applyNumberFormat="1" applyFont="1" applyBorder="1" applyAlignment="1">
      <alignment horizontal="center" vertical="center"/>
    </xf>
    <xf numFmtId="0" fontId="11" fillId="0" borderId="0" xfId="0" applyFont="1"/>
    <xf numFmtId="0" fontId="12" fillId="0" borderId="0" xfId="0" applyFont="1" applyAlignment="1">
      <alignment horizontal="left" vertical="center"/>
    </xf>
    <xf numFmtId="0" fontId="12" fillId="0" borderId="0" xfId="0" applyFont="1" applyAlignment="1">
      <alignment horizontal="left" vertical="center" wrapText="1"/>
    </xf>
    <xf numFmtId="0" fontId="12" fillId="0" borderId="0" xfId="0" applyFont="1"/>
    <xf numFmtId="49" fontId="4" fillId="0" borderId="1" xfId="0" applyNumberFormat="1" applyFont="1" applyBorder="1" applyAlignment="1">
      <alignment horizontal="center" vertical="center"/>
    </xf>
    <xf numFmtId="49" fontId="4" fillId="0" borderId="6" xfId="0" applyNumberFormat="1" applyFont="1" applyBorder="1" applyAlignment="1">
      <alignment horizontal="center" vertical="center"/>
    </xf>
    <xf numFmtId="49" fontId="8" fillId="0" borderId="1" xfId="0" applyNumberFormat="1" applyFont="1" applyBorder="1" applyAlignment="1">
      <alignment horizontal="center" vertical="center" wrapText="1"/>
    </xf>
    <xf numFmtId="49" fontId="8" fillId="0" borderId="15" xfId="0" applyNumberFormat="1" applyFont="1" applyBorder="1" applyAlignment="1">
      <alignment horizontal="center" vertical="center" wrapText="1"/>
    </xf>
    <xf numFmtId="4" fontId="3" fillId="0" borderId="0" xfId="0" applyNumberFormat="1" applyFont="1" applyAlignment="1" applyProtection="1">
      <alignment horizontal="center" vertical="center" wrapText="1"/>
      <protection locked="0"/>
    </xf>
    <xf numFmtId="0" fontId="6" fillId="0" borderId="1" xfId="0" applyFont="1" applyBorder="1" applyAlignment="1">
      <alignment horizontal="center" vertical="center" wrapText="1"/>
    </xf>
    <xf numFmtId="0" fontId="6" fillId="0" borderId="6" xfId="0" applyFont="1" applyBorder="1" applyAlignment="1">
      <alignment horizontal="center" vertical="center" wrapText="1"/>
    </xf>
    <xf numFmtId="49" fontId="4" fillId="0" borderId="23" xfId="0" applyNumberFormat="1" applyFont="1" applyBorder="1" applyAlignment="1">
      <alignment horizontal="center" vertical="center"/>
    </xf>
    <xf numFmtId="49" fontId="4" fillId="0" borderId="15" xfId="0" applyNumberFormat="1" applyFont="1" applyBorder="1" applyAlignment="1">
      <alignment horizontal="center" vertical="center"/>
    </xf>
    <xf numFmtId="0" fontId="6" fillId="0" borderId="15" xfId="0" applyFont="1" applyBorder="1" applyAlignment="1">
      <alignment horizontal="center" vertical="center" wrapText="1"/>
    </xf>
    <xf numFmtId="164" fontId="4" fillId="3" borderId="15" xfId="0" applyNumberFormat="1" applyFont="1" applyFill="1" applyBorder="1" applyAlignment="1" applyProtection="1">
      <alignment horizontal="center" vertical="center"/>
      <protection locked="0"/>
    </xf>
    <xf numFmtId="0" fontId="6" fillId="0" borderId="1" xfId="0" applyFont="1" applyBorder="1" applyAlignment="1">
      <alignment horizontal="left" vertical="top" wrapText="1"/>
    </xf>
    <xf numFmtId="0" fontId="6" fillId="0" borderId="14" xfId="0" applyFont="1" applyBorder="1" applyAlignment="1">
      <alignment horizontal="center" vertical="center" wrapText="1"/>
    </xf>
    <xf numFmtId="0" fontId="6" fillId="0" borderId="6" xfId="0" applyFont="1" applyBorder="1" applyAlignment="1">
      <alignment horizontal="left" vertical="top" wrapText="1"/>
    </xf>
    <xf numFmtId="0" fontId="6" fillId="0" borderId="15" xfId="0" applyFont="1" applyBorder="1" applyAlignment="1">
      <alignment horizontal="left" vertical="top" wrapText="1"/>
    </xf>
    <xf numFmtId="0" fontId="6" fillId="0" borderId="21" xfId="0" applyFont="1" applyBorder="1" applyAlignment="1">
      <alignment horizontal="center" vertical="center" wrapText="1"/>
    </xf>
    <xf numFmtId="4" fontId="3" fillId="0" borderId="22" xfId="0" applyNumberFormat="1" applyFont="1" applyBorder="1" applyAlignment="1" applyProtection="1">
      <alignment horizontal="center" vertical="center" wrapText="1"/>
      <protection locked="0"/>
    </xf>
    <xf numFmtId="164" fontId="4" fillId="3" borderId="14" xfId="0" applyNumberFormat="1" applyFont="1" applyFill="1" applyBorder="1" applyAlignment="1" applyProtection="1">
      <alignment horizontal="center" vertical="center"/>
      <protection locked="0"/>
    </xf>
    <xf numFmtId="0" fontId="6" fillId="0" borderId="14" xfId="0" applyFont="1" applyBorder="1" applyAlignment="1">
      <alignment horizontal="left" vertical="top" wrapText="1"/>
    </xf>
    <xf numFmtId="49" fontId="8" fillId="0" borderId="6" xfId="0" applyNumberFormat="1" applyFont="1" applyBorder="1" applyAlignment="1">
      <alignment horizontal="center" vertical="center" wrapText="1"/>
    </xf>
    <xf numFmtId="0" fontId="6" fillId="0" borderId="20" xfId="0" applyFont="1" applyBorder="1" applyAlignment="1">
      <alignment horizontal="left" vertical="top" wrapText="1"/>
    </xf>
    <xf numFmtId="0" fontId="6" fillId="0" borderId="20" xfId="0" applyFont="1" applyBorder="1" applyAlignment="1">
      <alignment horizontal="center" vertical="center" wrapText="1"/>
    </xf>
    <xf numFmtId="4" fontId="3" fillId="0" borderId="24" xfId="0" applyNumberFormat="1" applyFont="1" applyBorder="1" applyAlignment="1" applyProtection="1">
      <alignment horizontal="center" vertical="center" wrapText="1"/>
      <protection locked="0"/>
    </xf>
    <xf numFmtId="0" fontId="3" fillId="0" borderId="25" xfId="3" applyFont="1" applyBorder="1" applyAlignment="1">
      <alignment horizontal="center" vertical="center" wrapText="1"/>
    </xf>
    <xf numFmtId="4" fontId="3" fillId="0" borderId="26" xfId="3" applyNumberFormat="1" applyFont="1" applyBorder="1" applyAlignment="1">
      <alignment horizontal="center" vertical="center" wrapText="1"/>
    </xf>
    <xf numFmtId="4" fontId="4" fillId="0" borderId="6" xfId="0" applyNumberFormat="1" applyFont="1" applyBorder="1" applyAlignment="1">
      <alignment horizontal="center" vertical="center" wrapText="1"/>
    </xf>
    <xf numFmtId="4" fontId="4" fillId="0" borderId="15" xfId="0" applyNumberFormat="1" applyFont="1" applyBorder="1" applyAlignment="1">
      <alignment horizontal="center" vertical="center" wrapText="1"/>
    </xf>
    <xf numFmtId="4" fontId="3" fillId="3" borderId="15" xfId="3" applyNumberFormat="1" applyFont="1" applyFill="1" applyBorder="1" applyAlignment="1" applyProtection="1">
      <alignment horizontal="center" vertical="center" wrapText="1"/>
      <protection locked="0"/>
    </xf>
    <xf numFmtId="49" fontId="8" fillId="5" borderId="1" xfId="0" applyNumberFormat="1" applyFont="1" applyFill="1" applyBorder="1" applyAlignment="1">
      <alignment horizontal="center" vertical="center" wrapText="1"/>
    </xf>
    <xf numFmtId="49" fontId="8" fillId="5" borderId="15" xfId="0" applyNumberFormat="1" applyFont="1" applyFill="1" applyBorder="1" applyAlignment="1">
      <alignment horizontal="center" vertical="center" wrapText="1"/>
    </xf>
    <xf numFmtId="49" fontId="8" fillId="5" borderId="6" xfId="0" applyNumberFormat="1" applyFont="1" applyFill="1" applyBorder="1" applyAlignment="1">
      <alignment horizontal="center" vertical="center" wrapText="1"/>
    </xf>
    <xf numFmtId="49" fontId="8" fillId="5" borderId="17" xfId="0" applyNumberFormat="1" applyFont="1" applyFill="1" applyBorder="1" applyAlignment="1">
      <alignment horizontal="center" vertical="center" wrapText="1"/>
    </xf>
    <xf numFmtId="49" fontId="8" fillId="5" borderId="13" xfId="0" applyNumberFormat="1" applyFont="1" applyFill="1" applyBorder="1" applyAlignment="1">
      <alignment horizontal="center" vertical="center" wrapText="1"/>
    </xf>
    <xf numFmtId="0" fontId="3" fillId="0" borderId="0" xfId="3" applyFont="1" applyAlignment="1">
      <alignment horizontal="center" vertical="center" wrapText="1"/>
    </xf>
    <xf numFmtId="49" fontId="4" fillId="0" borderId="21" xfId="0" applyNumberFormat="1" applyFont="1" applyBorder="1" applyAlignment="1">
      <alignment horizontal="center" vertical="center"/>
    </xf>
    <xf numFmtId="0" fontId="2" fillId="0" borderId="0" xfId="2" applyFont="1" applyBorder="1" applyAlignment="1" applyProtection="1">
      <alignment horizontal="center" vertical="center" wrapText="1"/>
    </xf>
    <xf numFmtId="0" fontId="2" fillId="0" borderId="0" xfId="2" applyNumberFormat="1" applyFont="1" applyBorder="1" applyAlignment="1" applyProtection="1">
      <alignment horizontal="center" vertical="center" wrapText="1"/>
    </xf>
    <xf numFmtId="0" fontId="2" fillId="0" borderId="0" xfId="1" applyFont="1" applyBorder="1" applyAlignment="1" applyProtection="1">
      <alignment horizontal="center" vertical="center" wrapText="1"/>
    </xf>
    <xf numFmtId="49" fontId="8" fillId="0" borderId="0" xfId="0" applyNumberFormat="1" applyFont="1" applyAlignment="1">
      <alignment horizontal="center" vertical="center" wrapText="1"/>
    </xf>
    <xf numFmtId="49" fontId="4" fillId="0" borderId="0" xfId="0" applyNumberFormat="1" applyFont="1" applyAlignment="1">
      <alignment horizontal="center" vertical="center"/>
    </xf>
    <xf numFmtId="0" fontId="13" fillId="0" borderId="0" xfId="0" applyFont="1" applyAlignment="1">
      <alignment vertical="center" wrapText="1"/>
    </xf>
    <xf numFmtId="0" fontId="13" fillId="0" borderId="0" xfId="0" applyFont="1" applyAlignment="1">
      <alignment horizontal="center" vertical="center"/>
    </xf>
    <xf numFmtId="4" fontId="3" fillId="0" borderId="0" xfId="3" applyNumberFormat="1" applyFont="1" applyAlignment="1" applyProtection="1">
      <alignment horizontal="center" vertical="center" wrapText="1"/>
      <protection locked="0"/>
    </xf>
    <xf numFmtId="4" fontId="4" fillId="0" borderId="0" xfId="0" applyNumberFormat="1" applyFont="1" applyAlignment="1">
      <alignment horizontal="center" vertical="center" wrapText="1"/>
    </xf>
    <xf numFmtId="0" fontId="4" fillId="0" borderId="1" xfId="0" applyFont="1" applyBorder="1" applyAlignment="1">
      <alignment horizontal="center" vertical="center" wrapText="1"/>
    </xf>
    <xf numFmtId="49" fontId="4" fillId="0" borderId="3" xfId="0" applyNumberFormat="1" applyFont="1" applyBorder="1" applyAlignment="1">
      <alignment horizontal="center" vertical="center"/>
    </xf>
    <xf numFmtId="0" fontId="2" fillId="0" borderId="28" xfId="2" applyFont="1" applyBorder="1" applyAlignment="1" applyProtection="1">
      <alignment horizontal="center" vertical="center" wrapText="1"/>
    </xf>
    <xf numFmtId="0" fontId="2" fillId="0" borderId="14" xfId="2" applyFont="1" applyBorder="1" applyAlignment="1" applyProtection="1">
      <alignment horizontal="center" vertical="center" wrapText="1"/>
    </xf>
    <xf numFmtId="0" fontId="2" fillId="0" borderId="14" xfId="2" applyNumberFormat="1" applyFont="1" applyBorder="1" applyAlignment="1" applyProtection="1">
      <alignment horizontal="center" vertical="center" wrapText="1"/>
    </xf>
    <xf numFmtId="0" fontId="2" fillId="0" borderId="14" xfId="1" applyFont="1" applyBorder="1" applyAlignment="1" applyProtection="1">
      <alignment horizontal="center" vertical="center" wrapText="1"/>
    </xf>
    <xf numFmtId="0" fontId="2" fillId="0" borderId="29" xfId="1" applyFont="1" applyBorder="1" applyAlignment="1" applyProtection="1">
      <alignment horizontal="center" vertical="center" wrapText="1"/>
    </xf>
    <xf numFmtId="4" fontId="4" fillId="0" borderId="30" xfId="0" applyNumberFormat="1" applyFont="1" applyBorder="1" applyAlignment="1">
      <alignment horizontal="center" vertical="center" wrapText="1"/>
    </xf>
    <xf numFmtId="4" fontId="4" fillId="0" borderId="31" xfId="0" applyNumberFormat="1" applyFont="1" applyBorder="1" applyAlignment="1">
      <alignment horizontal="center" vertical="center" wrapText="1"/>
    </xf>
    <xf numFmtId="0" fontId="2" fillId="0" borderId="32" xfId="2" applyFont="1" applyBorder="1" applyAlignment="1" applyProtection="1">
      <alignment horizontal="center" vertical="center" wrapText="1"/>
    </xf>
    <xf numFmtId="0" fontId="2" fillId="0" borderId="32" xfId="2" applyNumberFormat="1" applyFont="1" applyBorder="1" applyAlignment="1" applyProtection="1">
      <alignment horizontal="center" vertical="center" wrapText="1"/>
    </xf>
    <xf numFmtId="0" fontId="2" fillId="0" borderId="32" xfId="1" applyFont="1" applyBorder="1" applyAlignment="1" applyProtection="1">
      <alignment horizontal="center" vertical="center" wrapText="1"/>
    </xf>
    <xf numFmtId="49" fontId="4" fillId="0" borderId="33" xfId="0" applyNumberFormat="1" applyFont="1" applyBorder="1" applyAlignment="1">
      <alignment horizontal="center" vertical="center"/>
    </xf>
    <xf numFmtId="4" fontId="3" fillId="3" borderId="33" xfId="3" applyNumberFormat="1" applyFont="1" applyFill="1" applyBorder="1" applyAlignment="1" applyProtection="1">
      <alignment horizontal="center" vertical="center" wrapText="1"/>
      <protection locked="0"/>
    </xf>
    <xf numFmtId="4" fontId="4" fillId="0" borderId="33" xfId="0" applyNumberFormat="1" applyFont="1" applyBorder="1" applyAlignment="1">
      <alignment horizontal="center" vertical="center" wrapText="1"/>
    </xf>
    <xf numFmtId="49" fontId="4" fillId="0" borderId="34" xfId="0" applyNumberFormat="1" applyFont="1" applyBorder="1" applyAlignment="1">
      <alignment horizontal="center" vertical="center"/>
    </xf>
    <xf numFmtId="4" fontId="3" fillId="3" borderId="34" xfId="3" applyNumberFormat="1" applyFont="1" applyFill="1" applyBorder="1" applyAlignment="1" applyProtection="1">
      <alignment horizontal="center" vertical="center" wrapText="1"/>
      <protection locked="0"/>
    </xf>
    <xf numFmtId="4" fontId="4" fillId="0" borderId="34" xfId="0" applyNumberFormat="1" applyFont="1" applyBorder="1" applyAlignment="1">
      <alignment horizontal="center" vertical="center" wrapText="1"/>
    </xf>
    <xf numFmtId="2" fontId="9" fillId="0" borderId="11" xfId="0" applyNumberFormat="1" applyFont="1" applyBorder="1" applyAlignment="1" applyProtection="1">
      <alignment horizontal="center" vertical="center"/>
      <protection locked="0"/>
    </xf>
    <xf numFmtId="0" fontId="6" fillId="0" borderId="33" xfId="0" applyFont="1" applyBorder="1" applyAlignment="1">
      <alignment horizontal="center" vertical="center" wrapText="1"/>
    </xf>
    <xf numFmtId="2" fontId="6" fillId="0" borderId="0" xfId="0" applyNumberFormat="1" applyFont="1" applyProtection="1">
      <protection locked="0"/>
    </xf>
    <xf numFmtId="49" fontId="4" fillId="0" borderId="32" xfId="0" applyNumberFormat="1" applyFont="1" applyBorder="1" applyAlignment="1">
      <alignment horizontal="center" vertical="center"/>
    </xf>
    <xf numFmtId="4" fontId="3" fillId="3" borderId="32" xfId="3" applyNumberFormat="1" applyFont="1" applyFill="1" applyBorder="1" applyAlignment="1" applyProtection="1">
      <alignment horizontal="center" vertical="center" wrapText="1"/>
      <protection locked="0"/>
    </xf>
    <xf numFmtId="4" fontId="4" fillId="0" borderId="32" xfId="0" applyNumberFormat="1" applyFont="1" applyBorder="1" applyAlignment="1">
      <alignment horizontal="center" vertical="center" wrapText="1"/>
    </xf>
    <xf numFmtId="4" fontId="3" fillId="0" borderId="32" xfId="3" applyNumberFormat="1" applyFont="1" applyBorder="1" applyAlignment="1">
      <alignment horizontal="center" vertical="center" wrapText="1"/>
    </xf>
    <xf numFmtId="4" fontId="3" fillId="0" borderId="35" xfId="0" applyNumberFormat="1" applyFont="1" applyBorder="1" applyAlignment="1" applyProtection="1">
      <alignment horizontal="center" vertical="center" wrapText="1"/>
      <protection locked="0"/>
    </xf>
    <xf numFmtId="0" fontId="11" fillId="0" borderId="0" xfId="0" applyFont="1" applyAlignment="1">
      <alignment vertical="center"/>
    </xf>
    <xf numFmtId="49" fontId="8" fillId="0" borderId="20" xfId="0" applyNumberFormat="1" applyFont="1" applyBorder="1" applyAlignment="1">
      <alignment horizontal="center" vertical="center" wrapText="1"/>
    </xf>
    <xf numFmtId="49" fontId="4" fillId="0" borderId="20" xfId="0" applyNumberFormat="1" applyFont="1" applyBorder="1" applyAlignment="1">
      <alignment horizontal="center" vertical="center"/>
    </xf>
    <xf numFmtId="0" fontId="4" fillId="0" borderId="20" xfId="0" applyFont="1" applyBorder="1" applyAlignment="1">
      <alignment horizontal="center" vertical="center"/>
    </xf>
    <xf numFmtId="164" fontId="4" fillId="3" borderId="20" xfId="0" applyNumberFormat="1" applyFont="1" applyFill="1" applyBorder="1" applyAlignment="1" applyProtection="1">
      <alignment horizontal="center" vertical="center"/>
      <protection locked="0"/>
    </xf>
    <xf numFmtId="4" fontId="4" fillId="0" borderId="20"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14" fillId="0" borderId="20" xfId="0" applyFont="1" applyBorder="1" applyAlignment="1">
      <alignment horizontal="left" wrapText="1"/>
    </xf>
    <xf numFmtId="0" fontId="4" fillId="0" borderId="1" xfId="0" applyFont="1" applyBorder="1" applyAlignment="1">
      <alignment horizontal="center" vertical="center"/>
    </xf>
    <xf numFmtId="0" fontId="6" fillId="5" borderId="21" xfId="0" applyFont="1" applyFill="1" applyBorder="1" applyAlignment="1">
      <alignment horizontal="center" vertical="center" wrapText="1"/>
    </xf>
    <xf numFmtId="0" fontId="6" fillId="5" borderId="14" xfId="0" applyFont="1" applyFill="1" applyBorder="1" applyAlignment="1">
      <alignment horizontal="center" vertical="center" wrapText="1"/>
    </xf>
    <xf numFmtId="0" fontId="6" fillId="0" borderId="15" xfId="0" applyFont="1" applyBorder="1" applyAlignment="1">
      <alignment vertical="center" wrapText="1"/>
    </xf>
    <xf numFmtId="0" fontId="6" fillId="0" borderId="15" xfId="0" applyFont="1" applyBorder="1" applyAlignment="1">
      <alignment horizontal="center" vertical="center"/>
    </xf>
    <xf numFmtId="0" fontId="6" fillId="0" borderId="6" xfId="0" applyFont="1" applyBorder="1" applyAlignment="1">
      <alignment vertical="center" wrapText="1"/>
    </xf>
    <xf numFmtId="0" fontId="6" fillId="0" borderId="6" xfId="0" applyFont="1" applyBorder="1" applyAlignment="1">
      <alignment horizontal="center" vertical="center"/>
    </xf>
    <xf numFmtId="0" fontId="6" fillId="5" borderId="6" xfId="0" applyFont="1" applyFill="1" applyBorder="1" applyAlignment="1">
      <alignment horizontal="center" vertical="center"/>
    </xf>
    <xf numFmtId="0" fontId="6" fillId="0" borderId="1" xfId="0" applyFont="1" applyBorder="1" applyAlignment="1">
      <alignment vertical="center" wrapText="1"/>
    </xf>
    <xf numFmtId="0" fontId="6" fillId="0" borderId="1" xfId="0" applyFont="1" applyBorder="1" applyAlignment="1">
      <alignment horizontal="center" vertical="center"/>
    </xf>
    <xf numFmtId="0" fontId="6" fillId="5" borderId="1" xfId="0" applyFont="1" applyFill="1" applyBorder="1" applyAlignment="1">
      <alignment horizontal="center" vertical="center"/>
    </xf>
    <xf numFmtId="0" fontId="15" fillId="0" borderId="0" xfId="0" applyFont="1"/>
    <xf numFmtId="2" fontId="6" fillId="0" borderId="0" xfId="0" applyNumberFormat="1" applyFont="1"/>
    <xf numFmtId="0" fontId="6" fillId="0" borderId="33" xfId="0" applyFont="1" applyBorder="1" applyAlignment="1">
      <alignment vertical="center" wrapText="1"/>
    </xf>
    <xf numFmtId="0" fontId="6" fillId="0" borderId="33" xfId="0" applyFont="1" applyBorder="1" applyAlignment="1">
      <alignment horizontal="center" vertical="center"/>
    </xf>
    <xf numFmtId="2" fontId="6" fillId="0" borderId="33" xfId="0" applyNumberFormat="1" applyFont="1" applyBorder="1" applyAlignment="1">
      <alignment horizontal="center" vertical="center"/>
    </xf>
    <xf numFmtId="0" fontId="6" fillId="0" borderId="34" xfId="0" applyFont="1" applyBorder="1" applyAlignment="1">
      <alignment vertical="center" wrapText="1"/>
    </xf>
    <xf numFmtId="0" fontId="6" fillId="0" borderId="34" xfId="0" applyFont="1" applyBorder="1" applyAlignment="1">
      <alignment horizontal="center" vertical="center"/>
    </xf>
    <xf numFmtId="2" fontId="6" fillId="0" borderId="34" xfId="0" applyNumberFormat="1" applyFont="1" applyBorder="1" applyAlignment="1">
      <alignment horizontal="center" vertical="center"/>
    </xf>
    <xf numFmtId="1" fontId="6" fillId="0" borderId="33" xfId="0" applyNumberFormat="1" applyFont="1" applyBorder="1" applyAlignment="1">
      <alignment horizontal="center" vertical="center"/>
    </xf>
    <xf numFmtId="1" fontId="6" fillId="0" borderId="34" xfId="0" applyNumberFormat="1" applyFont="1" applyBorder="1" applyAlignment="1">
      <alignment horizontal="center" vertical="center"/>
    </xf>
    <xf numFmtId="0" fontId="6" fillId="0" borderId="32" xfId="0" applyFont="1" applyBorder="1" applyAlignment="1">
      <alignment vertical="center" wrapText="1"/>
    </xf>
    <xf numFmtId="0" fontId="6" fillId="0" borderId="32" xfId="0" applyFont="1" applyBorder="1" applyAlignment="1">
      <alignment horizontal="center" vertical="center"/>
    </xf>
    <xf numFmtId="1" fontId="6" fillId="0" borderId="32" xfId="0" applyNumberFormat="1" applyFont="1" applyBorder="1" applyAlignment="1">
      <alignment horizontal="center" vertical="center"/>
    </xf>
    <xf numFmtId="0" fontId="6" fillId="0" borderId="3" xfId="0" applyFont="1" applyBorder="1" applyAlignment="1">
      <alignment vertical="center" wrapText="1"/>
    </xf>
    <xf numFmtId="0" fontId="6" fillId="0" borderId="3" xfId="0" applyFont="1" applyBorder="1" applyAlignment="1">
      <alignment horizontal="center" vertical="center"/>
    </xf>
    <xf numFmtId="4" fontId="4" fillId="0" borderId="36" xfId="0" applyNumberFormat="1" applyFont="1" applyBorder="1" applyAlignment="1">
      <alignment horizontal="center" vertical="center" wrapText="1"/>
    </xf>
    <xf numFmtId="0" fontId="9" fillId="2" borderId="27" xfId="0" applyFont="1" applyFill="1" applyBorder="1" applyAlignment="1">
      <alignment horizontal="center" vertical="center" wrapText="1"/>
    </xf>
    <xf numFmtId="0" fontId="6" fillId="2" borderId="27" xfId="0" applyFont="1" applyFill="1" applyBorder="1" applyAlignment="1">
      <alignment horizontal="center" vertical="center" wrapText="1"/>
    </xf>
    <xf numFmtId="0" fontId="2" fillId="2" borderId="8" xfId="1" applyFont="1" applyFill="1" applyBorder="1" applyAlignment="1" applyProtection="1">
      <alignment horizontal="center" vertical="center"/>
    </xf>
    <xf numFmtId="0" fontId="2" fillId="2" borderId="9" xfId="1" applyFont="1" applyFill="1" applyBorder="1" applyAlignment="1" applyProtection="1">
      <alignment horizontal="center" vertical="center"/>
    </xf>
    <xf numFmtId="0" fontId="2" fillId="2" borderId="10" xfId="1" applyFont="1" applyFill="1" applyBorder="1" applyAlignment="1" applyProtection="1">
      <alignment horizontal="center" vertical="center"/>
    </xf>
    <xf numFmtId="0" fontId="2" fillId="0" borderId="0" xfId="1" applyFont="1" applyBorder="1" applyAlignment="1" applyProtection="1">
      <alignment horizontal="center" vertical="center"/>
    </xf>
    <xf numFmtId="0" fontId="2" fillId="2" borderId="32" xfId="1" applyFont="1" applyFill="1" applyBorder="1" applyAlignment="1" applyProtection="1">
      <alignment horizontal="center" vertical="center"/>
    </xf>
    <xf numFmtId="0" fontId="11" fillId="0" borderId="0" xfId="0" applyFont="1" applyAlignment="1">
      <alignment horizontal="left" vertical="center" wrapText="1"/>
    </xf>
    <xf numFmtId="0" fontId="11" fillId="0" borderId="0" xfId="0" applyFont="1" applyAlignment="1">
      <alignment horizontal="left" vertical="center"/>
    </xf>
    <xf numFmtId="0" fontId="3" fillId="2" borderId="1" xfId="0" applyFont="1" applyFill="1" applyBorder="1" applyAlignment="1">
      <alignment horizontal="center" vertical="center" wrapText="1"/>
    </xf>
    <xf numFmtId="0" fontId="10" fillId="4" borderId="18" xfId="0" applyFont="1" applyFill="1" applyBorder="1" applyAlignment="1">
      <alignment horizontal="center" vertical="center"/>
    </xf>
    <xf numFmtId="0" fontId="10" fillId="4" borderId="19" xfId="0" applyFont="1" applyFill="1" applyBorder="1" applyAlignment="1">
      <alignment horizontal="center" vertical="center"/>
    </xf>
    <xf numFmtId="0" fontId="10" fillId="4" borderId="12" xfId="0" applyFont="1" applyFill="1" applyBorder="1" applyAlignment="1">
      <alignment horizontal="center" vertical="center"/>
    </xf>
    <xf numFmtId="0" fontId="12" fillId="0" borderId="0" xfId="0" applyFont="1" applyAlignment="1">
      <alignment horizontal="left" vertical="center" wrapText="1"/>
    </xf>
  </cellXfs>
  <cellStyles count="5">
    <cellStyle name="Normal" xfId="0" builtinId="0"/>
    <cellStyle name="Normal 2 2" xfId="1" xr:uid="{00000000-0005-0000-0000-000001000000}"/>
    <cellStyle name="Normal 3" xfId="4" xr:uid="{00000000-0005-0000-0000-000002000000}"/>
    <cellStyle name="TableStyleLight1" xfId="3" xr:uid="{00000000-0005-0000-0000-000003000000}"/>
    <cellStyle name="TableStyleLight1 2"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53"/>
  <sheetViews>
    <sheetView topLeftCell="A100" zoomScaleNormal="100" workbookViewId="0">
      <selection activeCell="C120" sqref="C120"/>
    </sheetView>
  </sheetViews>
  <sheetFormatPr defaultColWidth="9.140625" defaultRowHeight="15" x14ac:dyDescent="0.25"/>
  <cols>
    <col min="1" max="1" width="46.7109375" style="11" bestFit="1" customWidth="1"/>
    <col min="2" max="2" width="10.5703125" style="6" customWidth="1"/>
    <col min="3" max="3" width="71.7109375" style="7" customWidth="1"/>
    <col min="4" max="4" width="9.140625" style="6"/>
    <col min="5" max="5" width="16.28515625" style="6" customWidth="1"/>
    <col min="6" max="6" width="20.7109375" style="8" customWidth="1"/>
    <col min="7" max="7" width="14.7109375" style="6" customWidth="1"/>
    <col min="8" max="8" width="21.5703125" style="9" customWidth="1"/>
    <col min="9" max="9" width="16.140625" style="3" customWidth="1"/>
    <col min="10" max="16384" width="9.140625" style="3"/>
  </cols>
  <sheetData>
    <row r="1" spans="1:8" ht="42" customHeight="1" thickBot="1" x14ac:dyDescent="0.3">
      <c r="A1" s="155" t="s">
        <v>333</v>
      </c>
      <c r="B1" s="156"/>
      <c r="C1" s="156"/>
      <c r="D1" s="156"/>
      <c r="E1" s="156"/>
      <c r="F1" s="156"/>
      <c r="G1" s="156"/>
    </row>
    <row r="2" spans="1:8" ht="29.45" customHeight="1" x14ac:dyDescent="0.25">
      <c r="A2" s="157" t="s">
        <v>373</v>
      </c>
      <c r="B2" s="158"/>
      <c r="C2" s="158"/>
      <c r="D2" s="158"/>
      <c r="E2" s="158"/>
      <c r="F2" s="158"/>
      <c r="G2" s="159"/>
    </row>
    <row r="3" spans="1:8" ht="52.15" customHeight="1" thickBot="1" x14ac:dyDescent="0.3">
      <c r="A3" s="15" t="s">
        <v>0</v>
      </c>
      <c r="B3" s="16" t="s">
        <v>1</v>
      </c>
      <c r="C3" s="16" t="s">
        <v>2</v>
      </c>
      <c r="D3" s="16" t="s">
        <v>3</v>
      </c>
      <c r="E3" s="17" t="s">
        <v>4</v>
      </c>
      <c r="F3" s="18" t="s">
        <v>49</v>
      </c>
      <c r="G3" s="19" t="s">
        <v>5</v>
      </c>
    </row>
    <row r="4" spans="1:8" ht="27" customHeight="1" x14ac:dyDescent="0.25">
      <c r="A4" s="30" t="s">
        <v>6</v>
      </c>
      <c r="B4" s="58" t="s">
        <v>376</v>
      </c>
      <c r="C4" s="10" t="s">
        <v>46</v>
      </c>
      <c r="D4" s="55" t="s">
        <v>47</v>
      </c>
      <c r="E4" s="55">
        <v>1.0089999999999999</v>
      </c>
      <c r="F4" s="12">
        <v>2860</v>
      </c>
      <c r="G4" s="76">
        <f t="shared" ref="G4:G67" si="0">ROUND((E4*F4),2)</f>
        <v>2885.74</v>
      </c>
    </row>
    <row r="5" spans="1:8" ht="21" customHeight="1" x14ac:dyDescent="0.25">
      <c r="A5" s="31" t="s">
        <v>6</v>
      </c>
      <c r="B5" s="58" t="s">
        <v>377</v>
      </c>
      <c r="C5" s="10" t="s">
        <v>114</v>
      </c>
      <c r="D5" s="55" t="s">
        <v>47</v>
      </c>
      <c r="E5" s="55">
        <v>1.002</v>
      </c>
      <c r="F5" s="1">
        <v>2860</v>
      </c>
      <c r="G5" s="76">
        <f t="shared" si="0"/>
        <v>2865.72</v>
      </c>
    </row>
    <row r="6" spans="1:8" ht="30" customHeight="1" x14ac:dyDescent="0.25">
      <c r="A6" s="31" t="s">
        <v>6</v>
      </c>
      <c r="B6" s="58" t="s">
        <v>10</v>
      </c>
      <c r="C6" s="10" t="s">
        <v>321</v>
      </c>
      <c r="D6" s="55" t="s">
        <v>115</v>
      </c>
      <c r="E6" s="55">
        <v>0</v>
      </c>
      <c r="F6" s="1"/>
      <c r="G6" s="76">
        <f t="shared" si="0"/>
        <v>0</v>
      </c>
    </row>
    <row r="7" spans="1:8" ht="45" x14ac:dyDescent="0.25">
      <c r="A7" s="31" t="s">
        <v>6</v>
      </c>
      <c r="B7" s="58" t="s">
        <v>11</v>
      </c>
      <c r="C7" s="10" t="s">
        <v>116</v>
      </c>
      <c r="D7" s="55" t="s">
        <v>118</v>
      </c>
      <c r="E7" s="55">
        <v>0</v>
      </c>
      <c r="F7" s="1"/>
      <c r="G7" s="76">
        <f t="shared" si="0"/>
        <v>0</v>
      </c>
    </row>
    <row r="8" spans="1:8" ht="80.45" customHeight="1" x14ac:dyDescent="0.25">
      <c r="A8" s="31" t="s">
        <v>6</v>
      </c>
      <c r="B8" s="58" t="s">
        <v>12</v>
      </c>
      <c r="C8" s="10" t="s">
        <v>348</v>
      </c>
      <c r="D8" s="94" t="s">
        <v>77</v>
      </c>
      <c r="E8" s="94">
        <v>0</v>
      </c>
      <c r="F8" s="1"/>
      <c r="G8" s="76">
        <f t="shared" si="0"/>
        <v>0</v>
      </c>
    </row>
    <row r="9" spans="1:8" ht="25.9" customHeight="1" x14ac:dyDescent="0.25">
      <c r="A9" s="31" t="s">
        <v>6</v>
      </c>
      <c r="B9" s="58" t="s">
        <v>14</v>
      </c>
      <c r="C9" s="10" t="s">
        <v>220</v>
      </c>
      <c r="D9" s="55" t="s">
        <v>8</v>
      </c>
      <c r="E9" s="55">
        <v>0</v>
      </c>
      <c r="F9" s="1"/>
      <c r="G9" s="76">
        <f t="shared" si="0"/>
        <v>0</v>
      </c>
    </row>
    <row r="10" spans="1:8" ht="30" x14ac:dyDescent="0.25">
      <c r="A10" s="31" t="s">
        <v>6</v>
      </c>
      <c r="B10" s="58" t="s">
        <v>15</v>
      </c>
      <c r="C10" s="10" t="s">
        <v>221</v>
      </c>
      <c r="D10" s="55" t="s">
        <v>8</v>
      </c>
      <c r="E10" s="55">
        <v>0</v>
      </c>
      <c r="F10" s="1"/>
      <c r="G10" s="76">
        <f t="shared" si="0"/>
        <v>0</v>
      </c>
    </row>
    <row r="11" spans="1:8" ht="27" customHeight="1" x14ac:dyDescent="0.25">
      <c r="A11" s="31" t="s">
        <v>6</v>
      </c>
      <c r="B11" s="58" t="s">
        <v>16</v>
      </c>
      <c r="C11" s="10" t="s">
        <v>222</v>
      </c>
      <c r="D11" s="55" t="s">
        <v>8</v>
      </c>
      <c r="E11" s="55">
        <v>0</v>
      </c>
      <c r="F11" s="1"/>
      <c r="G11" s="76">
        <f t="shared" si="0"/>
        <v>0</v>
      </c>
    </row>
    <row r="12" spans="1:8" ht="30" x14ac:dyDescent="0.25">
      <c r="A12" s="31" t="s">
        <v>6</v>
      </c>
      <c r="B12" s="58" t="s">
        <v>17</v>
      </c>
      <c r="C12" s="10" t="s">
        <v>223</v>
      </c>
      <c r="D12" s="55" t="s">
        <v>8</v>
      </c>
      <c r="E12" s="55">
        <v>0</v>
      </c>
      <c r="F12" s="1"/>
      <c r="G12" s="76">
        <f t="shared" si="0"/>
        <v>0</v>
      </c>
    </row>
    <row r="13" spans="1:8" ht="30" x14ac:dyDescent="0.25">
      <c r="A13" s="31" t="s">
        <v>6</v>
      </c>
      <c r="B13" s="58" t="s">
        <v>42</v>
      </c>
      <c r="C13" s="10" t="s">
        <v>224</v>
      </c>
      <c r="D13" s="55" t="s">
        <v>8</v>
      </c>
      <c r="E13" s="55">
        <v>0</v>
      </c>
      <c r="F13" s="1"/>
      <c r="G13" s="76">
        <f t="shared" si="0"/>
        <v>0</v>
      </c>
      <c r="H13" s="20"/>
    </row>
    <row r="14" spans="1:8" ht="30" x14ac:dyDescent="0.25">
      <c r="A14" s="31" t="s">
        <v>6</v>
      </c>
      <c r="B14" s="58" t="s">
        <v>43</v>
      </c>
      <c r="C14" s="10" t="s">
        <v>225</v>
      </c>
      <c r="D14" s="55" t="s">
        <v>8</v>
      </c>
      <c r="E14" s="55">
        <v>0</v>
      </c>
      <c r="F14" s="34"/>
      <c r="G14" s="76">
        <f t="shared" si="0"/>
        <v>0</v>
      </c>
      <c r="H14" s="20"/>
    </row>
    <row r="15" spans="1:8" ht="30" customHeight="1" x14ac:dyDescent="0.25">
      <c r="A15" s="31" t="s">
        <v>6</v>
      </c>
      <c r="B15" s="58" t="s">
        <v>44</v>
      </c>
      <c r="C15" s="10" t="s">
        <v>226</v>
      </c>
      <c r="D15" s="55" t="s">
        <v>13</v>
      </c>
      <c r="E15" s="55">
        <v>144</v>
      </c>
      <c r="F15" s="34">
        <v>3.4</v>
      </c>
      <c r="G15" s="76">
        <f t="shared" si="0"/>
        <v>489.6</v>
      </c>
      <c r="H15" s="20"/>
    </row>
    <row r="16" spans="1:8" ht="23.45" customHeight="1" x14ac:dyDescent="0.25">
      <c r="A16" s="31" t="s">
        <v>6</v>
      </c>
      <c r="B16" s="58" t="s">
        <v>45</v>
      </c>
      <c r="C16" s="10" t="s">
        <v>227</v>
      </c>
      <c r="D16" s="55" t="s">
        <v>13</v>
      </c>
      <c r="E16" s="55">
        <v>0</v>
      </c>
      <c r="F16" s="34"/>
      <c r="G16" s="76">
        <f t="shared" si="0"/>
        <v>0</v>
      </c>
      <c r="H16" s="20"/>
    </row>
    <row r="17" spans="1:9" ht="25.9" customHeight="1" x14ac:dyDescent="0.25">
      <c r="A17" s="31" t="s">
        <v>6</v>
      </c>
      <c r="B17" s="58" t="s">
        <v>61</v>
      </c>
      <c r="C17" s="10" t="s">
        <v>228</v>
      </c>
      <c r="D17" s="55" t="s">
        <v>8</v>
      </c>
      <c r="E17" s="55">
        <v>0</v>
      </c>
      <c r="F17" s="34"/>
      <c r="G17" s="76">
        <f t="shared" si="0"/>
        <v>0</v>
      </c>
      <c r="H17" s="20"/>
    </row>
    <row r="18" spans="1:9" ht="30" x14ac:dyDescent="0.25">
      <c r="A18" s="31" t="s">
        <v>6</v>
      </c>
      <c r="B18" s="58" t="s">
        <v>62</v>
      </c>
      <c r="C18" s="10" t="s">
        <v>336</v>
      </c>
      <c r="D18" s="55" t="s">
        <v>48</v>
      </c>
      <c r="E18" s="55">
        <v>1.9</v>
      </c>
      <c r="F18" s="34">
        <v>20.67</v>
      </c>
      <c r="G18" s="76">
        <f t="shared" si="0"/>
        <v>39.270000000000003</v>
      </c>
      <c r="H18" s="20"/>
    </row>
    <row r="19" spans="1:9" ht="35.450000000000003" customHeight="1" x14ac:dyDescent="0.25">
      <c r="A19" s="31" t="s">
        <v>6</v>
      </c>
      <c r="B19" s="58" t="s">
        <v>63</v>
      </c>
      <c r="C19" s="10" t="s">
        <v>117</v>
      </c>
      <c r="D19" s="55" t="s">
        <v>145</v>
      </c>
      <c r="E19" s="55">
        <v>0</v>
      </c>
      <c r="F19" s="34"/>
      <c r="G19" s="76">
        <f t="shared" si="0"/>
        <v>0</v>
      </c>
      <c r="H19" s="20"/>
    </row>
    <row r="20" spans="1:9" ht="25.9" customHeight="1" x14ac:dyDescent="0.25">
      <c r="A20" s="31" t="s">
        <v>6</v>
      </c>
      <c r="B20" s="58" t="s">
        <v>86</v>
      </c>
      <c r="C20" s="10" t="s">
        <v>335</v>
      </c>
      <c r="D20" s="94" t="s">
        <v>118</v>
      </c>
      <c r="E20" s="94">
        <v>0</v>
      </c>
      <c r="F20" s="34">
        <v>-9.58</v>
      </c>
      <c r="G20" s="76">
        <f t="shared" si="0"/>
        <v>0</v>
      </c>
      <c r="H20" s="20"/>
    </row>
    <row r="21" spans="1:9" ht="29.45" customHeight="1" x14ac:dyDescent="0.25">
      <c r="A21" s="31" t="s">
        <v>6</v>
      </c>
      <c r="B21" s="58" t="s">
        <v>87</v>
      </c>
      <c r="C21" s="10" t="s">
        <v>229</v>
      </c>
      <c r="D21" s="55" t="s">
        <v>8</v>
      </c>
      <c r="E21" s="55">
        <v>0</v>
      </c>
      <c r="F21" s="34"/>
      <c r="G21" s="76">
        <f t="shared" si="0"/>
        <v>0</v>
      </c>
      <c r="H21" s="20"/>
    </row>
    <row r="22" spans="1:9" ht="23.45" customHeight="1" x14ac:dyDescent="0.25">
      <c r="A22" s="31" t="s">
        <v>6</v>
      </c>
      <c r="B22" s="58" t="s">
        <v>88</v>
      </c>
      <c r="C22" s="10" t="s">
        <v>230</v>
      </c>
      <c r="D22" s="55" t="s">
        <v>13</v>
      </c>
      <c r="E22" s="55">
        <v>0</v>
      </c>
      <c r="F22" s="34"/>
      <c r="G22" s="76">
        <f t="shared" si="0"/>
        <v>0</v>
      </c>
      <c r="H22" s="20"/>
    </row>
    <row r="23" spans="1:9" ht="25.15" customHeight="1" x14ac:dyDescent="0.25">
      <c r="A23" s="31" t="s">
        <v>6</v>
      </c>
      <c r="B23" s="58" t="s">
        <v>89</v>
      </c>
      <c r="C23" s="10" t="s">
        <v>231</v>
      </c>
      <c r="D23" s="55" t="s">
        <v>13</v>
      </c>
      <c r="E23" s="55">
        <v>0</v>
      </c>
      <c r="F23" s="34"/>
      <c r="G23" s="76">
        <f t="shared" si="0"/>
        <v>0</v>
      </c>
      <c r="H23" s="20"/>
    </row>
    <row r="24" spans="1:9" ht="28.9" customHeight="1" x14ac:dyDescent="0.25">
      <c r="A24" s="31" t="s">
        <v>6</v>
      </c>
      <c r="B24" s="58" t="s">
        <v>90</v>
      </c>
      <c r="C24" s="10" t="s">
        <v>232</v>
      </c>
      <c r="D24" s="55" t="s">
        <v>145</v>
      </c>
      <c r="E24" s="55">
        <v>0</v>
      </c>
      <c r="F24" s="34"/>
      <c r="G24" s="76">
        <f t="shared" si="0"/>
        <v>0</v>
      </c>
      <c r="H24" s="20"/>
    </row>
    <row r="25" spans="1:9" ht="26.45" customHeight="1" x14ac:dyDescent="0.25">
      <c r="A25" s="31" t="s">
        <v>6</v>
      </c>
      <c r="B25" s="58" t="s">
        <v>91</v>
      </c>
      <c r="C25" s="10" t="s">
        <v>233</v>
      </c>
      <c r="D25" s="55" t="s">
        <v>145</v>
      </c>
      <c r="E25" s="55">
        <v>0</v>
      </c>
      <c r="F25" s="34"/>
      <c r="G25" s="76">
        <f t="shared" si="0"/>
        <v>0</v>
      </c>
      <c r="H25" s="20"/>
    </row>
    <row r="26" spans="1:9" ht="30" x14ac:dyDescent="0.25">
      <c r="A26" s="31" t="s">
        <v>6</v>
      </c>
      <c r="B26" s="58" t="s">
        <v>92</v>
      </c>
      <c r="C26" s="10" t="s">
        <v>337</v>
      </c>
      <c r="D26" s="55" t="s">
        <v>48</v>
      </c>
      <c r="E26" s="55">
        <v>240</v>
      </c>
      <c r="F26" s="34">
        <v>6.86</v>
      </c>
      <c r="G26" s="76">
        <f t="shared" si="0"/>
        <v>1646.4</v>
      </c>
      <c r="H26" s="20"/>
    </row>
    <row r="27" spans="1:9" ht="28.9" customHeight="1" x14ac:dyDescent="0.25">
      <c r="A27" s="31" t="s">
        <v>6</v>
      </c>
      <c r="B27" s="58" t="s">
        <v>93</v>
      </c>
      <c r="C27" s="10" t="s">
        <v>235</v>
      </c>
      <c r="D27" s="55" t="s">
        <v>118</v>
      </c>
      <c r="E27" s="55">
        <v>0</v>
      </c>
      <c r="F27" s="34"/>
      <c r="G27" s="76">
        <f t="shared" si="0"/>
        <v>0</v>
      </c>
      <c r="H27" s="20"/>
    </row>
    <row r="28" spans="1:9" ht="45.75" thickBot="1" x14ac:dyDescent="0.3">
      <c r="A28" s="31" t="s">
        <v>6</v>
      </c>
      <c r="B28" s="58" t="s">
        <v>94</v>
      </c>
      <c r="C28" s="10" t="s">
        <v>338</v>
      </c>
      <c r="D28" s="55" t="s">
        <v>118</v>
      </c>
      <c r="E28" s="55">
        <v>0</v>
      </c>
      <c r="F28" s="34"/>
      <c r="G28" s="76">
        <f t="shared" si="0"/>
        <v>0</v>
      </c>
      <c r="H28" s="20"/>
    </row>
    <row r="29" spans="1:9" ht="30.75" thickBot="1" x14ac:dyDescent="0.3">
      <c r="A29" s="32" t="s">
        <v>6</v>
      </c>
      <c r="B29" s="84" t="s">
        <v>95</v>
      </c>
      <c r="C29" s="35" t="s">
        <v>339</v>
      </c>
      <c r="D29" s="56" t="s">
        <v>118</v>
      </c>
      <c r="E29" s="56">
        <v>0</v>
      </c>
      <c r="F29" s="13"/>
      <c r="G29" s="75">
        <f t="shared" si="0"/>
        <v>0</v>
      </c>
      <c r="H29" s="72" t="s">
        <v>18</v>
      </c>
      <c r="I29" s="21">
        <f>ROUND(SUM(G4:G29),2)</f>
        <v>7926.73</v>
      </c>
    </row>
    <row r="30" spans="1:9" s="4" customFormat="1" ht="30" x14ac:dyDescent="0.25">
      <c r="A30" s="36" t="s">
        <v>19</v>
      </c>
      <c r="B30" s="95" t="s">
        <v>20</v>
      </c>
      <c r="C30" s="64" t="s">
        <v>236</v>
      </c>
      <c r="D30" s="59" t="s">
        <v>118</v>
      </c>
      <c r="E30" s="55">
        <v>0</v>
      </c>
      <c r="F30" s="60"/>
      <c r="G30" s="76">
        <f t="shared" si="0"/>
        <v>0</v>
      </c>
      <c r="H30" s="5"/>
    </row>
    <row r="31" spans="1:9" s="4" customFormat="1" ht="45" x14ac:dyDescent="0.25">
      <c r="A31" s="31" t="s">
        <v>19</v>
      </c>
      <c r="B31" s="37" t="s">
        <v>21</v>
      </c>
      <c r="C31" s="61" t="s">
        <v>340</v>
      </c>
      <c r="D31" s="55" t="s">
        <v>118</v>
      </c>
      <c r="E31" s="55">
        <v>0</v>
      </c>
      <c r="F31" s="2"/>
      <c r="G31" s="76">
        <f t="shared" si="0"/>
        <v>0</v>
      </c>
      <c r="H31" s="5"/>
    </row>
    <row r="32" spans="1:9" s="4" customFormat="1" ht="28.9" customHeight="1" x14ac:dyDescent="0.25">
      <c r="A32" s="31" t="s">
        <v>19</v>
      </c>
      <c r="B32" s="37" t="s">
        <v>22</v>
      </c>
      <c r="C32" s="61" t="s">
        <v>237</v>
      </c>
      <c r="D32" s="55" t="s">
        <v>118</v>
      </c>
      <c r="E32" s="55">
        <v>0</v>
      </c>
      <c r="F32" s="2"/>
      <c r="G32" s="76">
        <f t="shared" si="0"/>
        <v>0</v>
      </c>
      <c r="H32" s="5"/>
    </row>
    <row r="33" spans="1:9" s="4" customFormat="1" ht="29.45" customHeight="1" x14ac:dyDescent="0.25">
      <c r="A33" s="31" t="s">
        <v>19</v>
      </c>
      <c r="B33" s="37" t="s">
        <v>23</v>
      </c>
      <c r="C33" s="61" t="s">
        <v>238</v>
      </c>
      <c r="D33" s="55" t="s">
        <v>118</v>
      </c>
      <c r="E33" s="55">
        <v>0</v>
      </c>
      <c r="F33" s="2"/>
      <c r="G33" s="76">
        <f t="shared" si="0"/>
        <v>0</v>
      </c>
      <c r="H33" s="5"/>
    </row>
    <row r="34" spans="1:9" s="4" customFormat="1" ht="39" customHeight="1" x14ac:dyDescent="0.25">
      <c r="A34" s="31" t="s">
        <v>19</v>
      </c>
      <c r="B34" s="37" t="s">
        <v>24</v>
      </c>
      <c r="C34" s="61" t="s">
        <v>236</v>
      </c>
      <c r="D34" s="55" t="s">
        <v>118</v>
      </c>
      <c r="E34" s="55">
        <v>0</v>
      </c>
      <c r="F34" s="2"/>
      <c r="G34" s="76">
        <f t="shared" si="0"/>
        <v>0</v>
      </c>
      <c r="H34" s="5"/>
    </row>
    <row r="35" spans="1:9" s="4" customFormat="1" ht="30" x14ac:dyDescent="0.25">
      <c r="A35" s="31" t="s">
        <v>19</v>
      </c>
      <c r="B35" s="37" t="s">
        <v>25</v>
      </c>
      <c r="C35" s="61" t="s">
        <v>341</v>
      </c>
      <c r="D35" s="55" t="s">
        <v>118</v>
      </c>
      <c r="E35" s="55">
        <v>0</v>
      </c>
      <c r="F35" s="2"/>
      <c r="G35" s="76">
        <f t="shared" si="0"/>
        <v>0</v>
      </c>
      <c r="H35" s="22"/>
    </row>
    <row r="36" spans="1:9" s="4" customFormat="1" ht="24" customHeight="1" x14ac:dyDescent="0.25">
      <c r="A36" s="31" t="s">
        <v>19</v>
      </c>
      <c r="B36" s="37" t="s">
        <v>26</v>
      </c>
      <c r="C36" s="61" t="s">
        <v>237</v>
      </c>
      <c r="D36" s="55" t="s">
        <v>118</v>
      </c>
      <c r="E36" s="55">
        <v>0</v>
      </c>
      <c r="F36" s="2"/>
      <c r="G36" s="76">
        <f t="shared" si="0"/>
        <v>0</v>
      </c>
      <c r="H36" s="22"/>
    </row>
    <row r="37" spans="1:9" s="4" customFormat="1" ht="28.15" customHeight="1" x14ac:dyDescent="0.25">
      <c r="A37" s="31" t="s">
        <v>19</v>
      </c>
      <c r="B37" s="37" t="s">
        <v>27</v>
      </c>
      <c r="C37" s="61" t="s">
        <v>240</v>
      </c>
      <c r="D37" s="55" t="s">
        <v>145</v>
      </c>
      <c r="E37" s="55">
        <v>0</v>
      </c>
      <c r="F37" s="2"/>
      <c r="G37" s="76">
        <f t="shared" si="0"/>
        <v>0</v>
      </c>
      <c r="H37" s="22"/>
    </row>
    <row r="38" spans="1:9" s="4" customFormat="1" ht="30" x14ac:dyDescent="0.25">
      <c r="A38" s="31" t="s">
        <v>19</v>
      </c>
      <c r="B38" s="37" t="s">
        <v>78</v>
      </c>
      <c r="C38" s="61" t="s">
        <v>239</v>
      </c>
      <c r="D38" s="55" t="s">
        <v>118</v>
      </c>
      <c r="E38" s="55">
        <v>0</v>
      </c>
      <c r="F38" s="2"/>
      <c r="G38" s="76">
        <f t="shared" si="0"/>
        <v>0</v>
      </c>
      <c r="H38" s="22"/>
      <c r="I38" s="22"/>
    </row>
    <row r="39" spans="1:9" s="4" customFormat="1" ht="26.45" customHeight="1" x14ac:dyDescent="0.25">
      <c r="A39" s="31" t="s">
        <v>19</v>
      </c>
      <c r="B39" s="37" t="s">
        <v>79</v>
      </c>
      <c r="C39" s="61" t="s">
        <v>313</v>
      </c>
      <c r="D39" s="55" t="s">
        <v>145</v>
      </c>
      <c r="E39" s="55">
        <v>0</v>
      </c>
      <c r="F39" s="2"/>
      <c r="G39" s="76">
        <f t="shared" si="0"/>
        <v>0</v>
      </c>
      <c r="H39" s="22"/>
      <c r="I39" s="22"/>
    </row>
    <row r="40" spans="1:9" s="4" customFormat="1" ht="30" x14ac:dyDescent="0.25">
      <c r="A40" s="31" t="s">
        <v>19</v>
      </c>
      <c r="B40" s="37" t="s">
        <v>80</v>
      </c>
      <c r="C40" s="61" t="s">
        <v>314</v>
      </c>
      <c r="D40" s="55" t="s">
        <v>118</v>
      </c>
      <c r="E40" s="55">
        <v>0</v>
      </c>
      <c r="F40" s="2"/>
      <c r="G40" s="76">
        <f t="shared" si="0"/>
        <v>0</v>
      </c>
      <c r="H40" s="22"/>
      <c r="I40" s="22"/>
    </row>
    <row r="41" spans="1:9" s="4" customFormat="1" ht="24.6" customHeight="1" x14ac:dyDescent="0.25">
      <c r="A41" s="31" t="s">
        <v>19</v>
      </c>
      <c r="B41" s="37" t="s">
        <v>81</v>
      </c>
      <c r="C41" s="61" t="s">
        <v>240</v>
      </c>
      <c r="D41" s="55" t="s">
        <v>145</v>
      </c>
      <c r="E41" s="55">
        <v>0</v>
      </c>
      <c r="F41" s="2"/>
      <c r="G41" s="76">
        <f t="shared" si="0"/>
        <v>0</v>
      </c>
      <c r="H41" s="22"/>
      <c r="I41" s="22"/>
    </row>
    <row r="42" spans="1:9" s="4" customFormat="1" ht="28.9" customHeight="1" x14ac:dyDescent="0.25">
      <c r="A42" s="31" t="s">
        <v>19</v>
      </c>
      <c r="B42" s="37" t="s">
        <v>82</v>
      </c>
      <c r="C42" s="61" t="s">
        <v>313</v>
      </c>
      <c r="D42" s="55" t="s">
        <v>145</v>
      </c>
      <c r="E42" s="55">
        <v>0</v>
      </c>
      <c r="F42" s="2"/>
      <c r="G42" s="76">
        <f t="shared" si="0"/>
        <v>0</v>
      </c>
      <c r="H42" s="22"/>
      <c r="I42" s="22"/>
    </row>
    <row r="43" spans="1:9" s="4" customFormat="1" ht="27.6" customHeight="1" thickBot="1" x14ac:dyDescent="0.3">
      <c r="A43" s="31" t="s">
        <v>19</v>
      </c>
      <c r="B43" s="37" t="s">
        <v>83</v>
      </c>
      <c r="C43" s="61" t="s">
        <v>315</v>
      </c>
      <c r="D43" s="55" t="s">
        <v>145</v>
      </c>
      <c r="E43" s="55">
        <v>0</v>
      </c>
      <c r="F43" s="2"/>
      <c r="G43" s="76">
        <f t="shared" si="0"/>
        <v>0</v>
      </c>
      <c r="H43" s="22"/>
      <c r="I43" s="22"/>
    </row>
    <row r="44" spans="1:9" s="4" customFormat="1" ht="30.75" thickBot="1" x14ac:dyDescent="0.3">
      <c r="A44" s="32" t="s">
        <v>19</v>
      </c>
      <c r="B44" s="29" t="s">
        <v>84</v>
      </c>
      <c r="C44" s="63" t="s">
        <v>322</v>
      </c>
      <c r="D44" s="56" t="s">
        <v>145</v>
      </c>
      <c r="E44" s="56">
        <v>0</v>
      </c>
      <c r="F44" s="14"/>
      <c r="G44" s="75">
        <f t="shared" si="0"/>
        <v>0</v>
      </c>
      <c r="H44" s="72" t="s">
        <v>28</v>
      </c>
      <c r="I44" s="21">
        <f>ROUND(SUM(G30:G44),2)</f>
        <v>0</v>
      </c>
    </row>
    <row r="45" spans="1:9" s="4" customFormat="1" ht="30" x14ac:dyDescent="0.25">
      <c r="A45" s="53" t="s">
        <v>119</v>
      </c>
      <c r="B45" s="58" t="s">
        <v>29</v>
      </c>
      <c r="C45" s="64" t="s">
        <v>236</v>
      </c>
      <c r="D45" s="65" t="s">
        <v>118</v>
      </c>
      <c r="E45" s="65">
        <v>0</v>
      </c>
      <c r="F45" s="60"/>
      <c r="G45" s="76">
        <f t="shared" si="0"/>
        <v>0</v>
      </c>
      <c r="H45" s="66"/>
      <c r="I45" s="22"/>
    </row>
    <row r="46" spans="1:9" s="4" customFormat="1" ht="30" x14ac:dyDescent="0.25">
      <c r="A46" s="52" t="s">
        <v>119</v>
      </c>
      <c r="B46" s="50" t="s">
        <v>29</v>
      </c>
      <c r="C46" s="61" t="s">
        <v>342</v>
      </c>
      <c r="D46" s="62" t="s">
        <v>118</v>
      </c>
      <c r="E46" s="62">
        <v>0</v>
      </c>
      <c r="F46" s="2"/>
      <c r="G46" s="76">
        <f t="shared" si="0"/>
        <v>0</v>
      </c>
      <c r="H46" s="22"/>
      <c r="I46" s="22"/>
    </row>
    <row r="47" spans="1:9" s="4" customFormat="1" ht="30" x14ac:dyDescent="0.25">
      <c r="A47" s="52" t="s">
        <v>119</v>
      </c>
      <c r="B47" s="50" t="s">
        <v>29</v>
      </c>
      <c r="C47" s="61" t="s">
        <v>323</v>
      </c>
      <c r="D47" s="62" t="s">
        <v>118</v>
      </c>
      <c r="E47" s="62">
        <v>0</v>
      </c>
      <c r="F47" s="2"/>
      <c r="G47" s="76">
        <f t="shared" si="0"/>
        <v>0</v>
      </c>
      <c r="H47" s="22"/>
      <c r="I47" s="22"/>
    </row>
    <row r="48" spans="1:9" s="4" customFormat="1" ht="20.45" customHeight="1" x14ac:dyDescent="0.25">
      <c r="A48" s="52" t="s">
        <v>119</v>
      </c>
      <c r="B48" s="50" t="s">
        <v>29</v>
      </c>
      <c r="C48" s="61" t="s">
        <v>241</v>
      </c>
      <c r="D48" s="62" t="s">
        <v>118</v>
      </c>
      <c r="E48" s="62">
        <v>0</v>
      </c>
      <c r="F48" s="2"/>
      <c r="G48" s="76">
        <f t="shared" si="0"/>
        <v>0</v>
      </c>
      <c r="H48" s="22"/>
      <c r="I48" s="22"/>
    </row>
    <row r="49" spans="1:9" s="4" customFormat="1" ht="45" x14ac:dyDescent="0.25">
      <c r="A49" s="52" t="s">
        <v>119</v>
      </c>
      <c r="B49" s="50" t="s">
        <v>29</v>
      </c>
      <c r="C49" s="61" t="s">
        <v>242</v>
      </c>
      <c r="D49" s="62" t="s">
        <v>13</v>
      </c>
      <c r="E49" s="62">
        <v>0</v>
      </c>
      <c r="F49" s="2"/>
      <c r="G49" s="76">
        <f t="shared" si="0"/>
        <v>0</v>
      </c>
      <c r="H49" s="22"/>
      <c r="I49" s="22"/>
    </row>
    <row r="50" spans="1:9" s="4" customFormat="1" ht="24.6" customHeight="1" x14ac:dyDescent="0.25">
      <c r="A50" s="52" t="s">
        <v>119</v>
      </c>
      <c r="B50" s="50" t="s">
        <v>29</v>
      </c>
      <c r="C50" s="61" t="s">
        <v>243</v>
      </c>
      <c r="D50" s="62" t="s">
        <v>145</v>
      </c>
      <c r="E50" s="62">
        <v>0</v>
      </c>
      <c r="F50" s="2"/>
      <c r="G50" s="76">
        <f t="shared" si="0"/>
        <v>0</v>
      </c>
      <c r="H50" s="22"/>
      <c r="I50" s="22"/>
    </row>
    <row r="51" spans="1:9" s="4" customFormat="1" x14ac:dyDescent="0.25">
      <c r="A51" s="52" t="s">
        <v>119</v>
      </c>
      <c r="B51" s="50" t="s">
        <v>29</v>
      </c>
      <c r="C51" s="61" t="s">
        <v>244</v>
      </c>
      <c r="D51" s="62" t="s">
        <v>8</v>
      </c>
      <c r="E51" s="62">
        <v>0</v>
      </c>
      <c r="F51" s="2"/>
      <c r="G51" s="76">
        <f t="shared" si="0"/>
        <v>0</v>
      </c>
      <c r="H51" s="22"/>
      <c r="I51" s="22"/>
    </row>
    <row r="52" spans="1:9" s="4" customFormat="1" ht="30" x14ac:dyDescent="0.25">
      <c r="A52" s="52" t="s">
        <v>119</v>
      </c>
      <c r="B52" s="50" t="s">
        <v>29</v>
      </c>
      <c r="C52" s="61" t="s">
        <v>245</v>
      </c>
      <c r="D52" s="62" t="s">
        <v>8</v>
      </c>
      <c r="E52" s="62">
        <v>0</v>
      </c>
      <c r="F52" s="2"/>
      <c r="G52" s="76">
        <f t="shared" si="0"/>
        <v>0</v>
      </c>
      <c r="H52" s="22"/>
      <c r="I52" s="22"/>
    </row>
    <row r="53" spans="1:9" s="4" customFormat="1" ht="30" x14ac:dyDescent="0.25">
      <c r="A53" s="52" t="s">
        <v>119</v>
      </c>
      <c r="B53" s="50" t="s">
        <v>29</v>
      </c>
      <c r="C53" s="61" t="s">
        <v>246</v>
      </c>
      <c r="D53" s="62" t="s">
        <v>118</v>
      </c>
      <c r="E53" s="62">
        <v>0</v>
      </c>
      <c r="F53" s="2"/>
      <c r="G53" s="76">
        <f t="shared" si="0"/>
        <v>0</v>
      </c>
      <c r="H53" s="22"/>
      <c r="I53" s="22"/>
    </row>
    <row r="54" spans="1:9" s="4" customFormat="1" ht="30" x14ac:dyDescent="0.25">
      <c r="A54" s="52" t="s">
        <v>119</v>
      </c>
      <c r="B54" s="50" t="s">
        <v>29</v>
      </c>
      <c r="C54" s="61" t="s">
        <v>324</v>
      </c>
      <c r="D54" s="62" t="s">
        <v>13</v>
      </c>
      <c r="E54" s="62">
        <v>0</v>
      </c>
      <c r="F54" s="2"/>
      <c r="G54" s="76">
        <f t="shared" si="0"/>
        <v>0</v>
      </c>
      <c r="H54" s="22"/>
      <c r="I54" s="22"/>
    </row>
    <row r="55" spans="1:9" s="4" customFormat="1" ht="30" x14ac:dyDescent="0.25">
      <c r="A55" s="52" t="s">
        <v>119</v>
      </c>
      <c r="B55" s="50" t="s">
        <v>29</v>
      </c>
      <c r="C55" s="61" t="s">
        <v>247</v>
      </c>
      <c r="D55" s="62" t="s">
        <v>118</v>
      </c>
      <c r="E55" s="62">
        <v>2.7</v>
      </c>
      <c r="F55" s="2">
        <v>57.2</v>
      </c>
      <c r="G55" s="76">
        <f t="shared" si="0"/>
        <v>154.44</v>
      </c>
      <c r="H55" s="22"/>
      <c r="I55" s="22"/>
    </row>
    <row r="56" spans="1:9" s="4" customFormat="1" ht="30" x14ac:dyDescent="0.25">
      <c r="A56" s="52" t="s">
        <v>119</v>
      </c>
      <c r="B56" s="50" t="s">
        <v>29</v>
      </c>
      <c r="C56" s="61" t="s">
        <v>248</v>
      </c>
      <c r="D56" s="62" t="s">
        <v>13</v>
      </c>
      <c r="E56" s="62">
        <v>43</v>
      </c>
      <c r="F56" s="2">
        <v>40.04</v>
      </c>
      <c r="G56" s="76">
        <f t="shared" si="0"/>
        <v>1721.72</v>
      </c>
      <c r="H56" s="22"/>
      <c r="I56" s="22"/>
    </row>
    <row r="57" spans="1:9" s="4" customFormat="1" ht="30.75" thickBot="1" x14ac:dyDescent="0.3">
      <c r="A57" s="52" t="s">
        <v>119</v>
      </c>
      <c r="B57" s="50" t="s">
        <v>29</v>
      </c>
      <c r="C57" s="61" t="s">
        <v>249</v>
      </c>
      <c r="D57" s="62" t="s">
        <v>118</v>
      </c>
      <c r="E57" s="62">
        <v>2.7</v>
      </c>
      <c r="F57" s="2">
        <v>6.86</v>
      </c>
      <c r="G57" s="76">
        <f t="shared" si="0"/>
        <v>18.52</v>
      </c>
      <c r="H57" s="22"/>
      <c r="I57" s="22"/>
    </row>
    <row r="58" spans="1:9" s="4" customFormat="1" ht="30.75" thickBot="1" x14ac:dyDescent="0.3">
      <c r="A58" s="69" t="s">
        <v>119</v>
      </c>
      <c r="B58" s="51" t="s">
        <v>29</v>
      </c>
      <c r="C58" s="63" t="s">
        <v>250</v>
      </c>
      <c r="D58" s="56" t="s">
        <v>118</v>
      </c>
      <c r="E58" s="56">
        <v>16</v>
      </c>
      <c r="F58" s="14">
        <v>11.44</v>
      </c>
      <c r="G58" s="75">
        <f t="shared" si="0"/>
        <v>183.04</v>
      </c>
      <c r="H58" s="72" t="s">
        <v>36</v>
      </c>
      <c r="I58" s="21">
        <f>ROUND(SUM(G45:G58),2)</f>
        <v>2077.7199999999998</v>
      </c>
    </row>
    <row r="59" spans="1:9" s="4" customFormat="1" ht="30" x14ac:dyDescent="0.25">
      <c r="A59" s="53" t="s">
        <v>121</v>
      </c>
      <c r="B59" s="58" t="s">
        <v>37</v>
      </c>
      <c r="C59" s="64" t="s">
        <v>251</v>
      </c>
      <c r="D59" s="65" t="s">
        <v>13</v>
      </c>
      <c r="E59" s="129">
        <v>0</v>
      </c>
      <c r="F59" s="60"/>
      <c r="G59" s="76">
        <f t="shared" si="0"/>
        <v>0</v>
      </c>
      <c r="H59" s="22"/>
      <c r="I59" s="22"/>
    </row>
    <row r="60" spans="1:9" s="4" customFormat="1" ht="30.75" thickBot="1" x14ac:dyDescent="0.3">
      <c r="A60" s="52" t="s">
        <v>121</v>
      </c>
      <c r="B60" s="50" t="s">
        <v>38</v>
      </c>
      <c r="C60" s="61" t="s">
        <v>252</v>
      </c>
      <c r="D60" s="62" t="s">
        <v>13</v>
      </c>
      <c r="E60" s="62">
        <v>0</v>
      </c>
      <c r="F60" s="2"/>
      <c r="G60" s="76">
        <f t="shared" si="0"/>
        <v>0</v>
      </c>
      <c r="H60" s="22"/>
      <c r="I60" s="22"/>
    </row>
    <row r="61" spans="1:9" s="4" customFormat="1" ht="30.75" thickBot="1" x14ac:dyDescent="0.3">
      <c r="A61" s="69" t="s">
        <v>121</v>
      </c>
      <c r="B61" s="51" t="s">
        <v>39</v>
      </c>
      <c r="C61" s="63" t="s">
        <v>120</v>
      </c>
      <c r="D61" s="56" t="s">
        <v>13</v>
      </c>
      <c r="E61" s="56">
        <v>1088</v>
      </c>
      <c r="F61" s="14">
        <v>3.82</v>
      </c>
      <c r="G61" s="75">
        <f t="shared" si="0"/>
        <v>4156.16</v>
      </c>
      <c r="H61" s="72" t="s">
        <v>40</v>
      </c>
      <c r="I61" s="21">
        <f>ROUND(SUM(G59:G61),2)</f>
        <v>4156.16</v>
      </c>
    </row>
    <row r="62" spans="1:9" s="4" customFormat="1" ht="45" x14ac:dyDescent="0.25">
      <c r="A62" s="53" t="s">
        <v>122</v>
      </c>
      <c r="B62" s="58" t="s">
        <v>98</v>
      </c>
      <c r="C62" s="64" t="s">
        <v>325</v>
      </c>
      <c r="D62" s="65" t="s">
        <v>118</v>
      </c>
      <c r="E62" s="65">
        <v>0</v>
      </c>
      <c r="F62" s="60"/>
      <c r="G62" s="76">
        <f t="shared" si="0"/>
        <v>0</v>
      </c>
      <c r="H62" s="22"/>
      <c r="I62" s="22"/>
    </row>
    <row r="63" spans="1:9" s="4" customFormat="1" ht="30" x14ac:dyDescent="0.25">
      <c r="A63" s="52" t="s">
        <v>122</v>
      </c>
      <c r="B63" s="50" t="s">
        <v>99</v>
      </c>
      <c r="C63" s="61" t="s">
        <v>326</v>
      </c>
      <c r="D63" s="62" t="s">
        <v>145</v>
      </c>
      <c r="E63" s="62">
        <v>0</v>
      </c>
      <c r="F63" s="2"/>
      <c r="G63" s="76">
        <f t="shared" si="0"/>
        <v>0</v>
      </c>
      <c r="H63" s="22"/>
      <c r="I63" s="22"/>
    </row>
    <row r="64" spans="1:9" s="4" customFormat="1" ht="30" x14ac:dyDescent="0.25">
      <c r="A64" s="52" t="s">
        <v>122</v>
      </c>
      <c r="B64" s="50" t="s">
        <v>100</v>
      </c>
      <c r="C64" s="61" t="s">
        <v>253</v>
      </c>
      <c r="D64" s="62" t="s">
        <v>145</v>
      </c>
      <c r="E64" s="62">
        <v>0</v>
      </c>
      <c r="F64" s="2"/>
      <c r="G64" s="76">
        <f t="shared" si="0"/>
        <v>0</v>
      </c>
      <c r="H64" s="22"/>
      <c r="I64" s="22"/>
    </row>
    <row r="65" spans="1:9" s="4" customFormat="1" ht="30" x14ac:dyDescent="0.25">
      <c r="A65" s="52" t="s">
        <v>122</v>
      </c>
      <c r="B65" s="50" t="s">
        <v>101</v>
      </c>
      <c r="C65" s="61" t="s">
        <v>254</v>
      </c>
      <c r="D65" s="62" t="s">
        <v>145</v>
      </c>
      <c r="E65" s="62">
        <v>0</v>
      </c>
      <c r="F65" s="2"/>
      <c r="G65" s="76">
        <f t="shared" si="0"/>
        <v>0</v>
      </c>
      <c r="H65" s="22"/>
      <c r="I65" s="22"/>
    </row>
    <row r="66" spans="1:9" s="4" customFormat="1" ht="45" x14ac:dyDescent="0.25">
      <c r="A66" s="52" t="s">
        <v>122</v>
      </c>
      <c r="B66" s="50" t="s">
        <v>102</v>
      </c>
      <c r="C66" s="61" t="s">
        <v>255</v>
      </c>
      <c r="D66" s="62" t="s">
        <v>145</v>
      </c>
      <c r="E66" s="62">
        <v>0</v>
      </c>
      <c r="F66" s="2"/>
      <c r="G66" s="76">
        <f t="shared" si="0"/>
        <v>0</v>
      </c>
      <c r="H66" s="22"/>
      <c r="I66" s="22"/>
    </row>
    <row r="67" spans="1:9" s="4" customFormat="1" ht="30" x14ac:dyDescent="0.25">
      <c r="A67" s="52" t="s">
        <v>122</v>
      </c>
      <c r="B67" s="50" t="s">
        <v>103</v>
      </c>
      <c r="C67" s="61" t="s">
        <v>254</v>
      </c>
      <c r="D67" s="62" t="s">
        <v>145</v>
      </c>
      <c r="E67" s="62">
        <v>760</v>
      </c>
      <c r="F67" s="2">
        <v>0.83</v>
      </c>
      <c r="G67" s="76">
        <f t="shared" si="0"/>
        <v>630.79999999999995</v>
      </c>
      <c r="H67" s="22"/>
      <c r="I67" s="22"/>
    </row>
    <row r="68" spans="1:9" s="4" customFormat="1" ht="45" x14ac:dyDescent="0.25">
      <c r="A68" s="52" t="s">
        <v>122</v>
      </c>
      <c r="B68" s="50" t="s">
        <v>104</v>
      </c>
      <c r="C68" s="61" t="s">
        <v>256</v>
      </c>
      <c r="D68" s="62" t="s">
        <v>145</v>
      </c>
      <c r="E68" s="62">
        <v>760</v>
      </c>
      <c r="F68" s="2">
        <v>18.95</v>
      </c>
      <c r="G68" s="76">
        <f t="shared" ref="G68:G118" si="1">ROUND((E68*F68),2)</f>
        <v>14402</v>
      </c>
      <c r="H68" s="22"/>
      <c r="I68" s="22"/>
    </row>
    <row r="69" spans="1:9" s="4" customFormat="1" ht="30.75" thickBot="1" x14ac:dyDescent="0.3">
      <c r="A69" s="52" t="s">
        <v>122</v>
      </c>
      <c r="B69" s="50" t="s">
        <v>105</v>
      </c>
      <c r="C69" s="61" t="s">
        <v>257</v>
      </c>
      <c r="D69" s="62" t="s">
        <v>13</v>
      </c>
      <c r="E69" s="62">
        <v>1035</v>
      </c>
      <c r="F69" s="2">
        <v>1.75</v>
      </c>
      <c r="G69" s="76">
        <f t="shared" si="1"/>
        <v>1811.25</v>
      </c>
      <c r="H69" s="22"/>
      <c r="I69" s="22"/>
    </row>
    <row r="70" spans="1:9" s="4" customFormat="1" ht="30.75" thickBot="1" x14ac:dyDescent="0.3">
      <c r="A70" s="69" t="s">
        <v>122</v>
      </c>
      <c r="B70" s="51" t="s">
        <v>106</v>
      </c>
      <c r="C70" s="63" t="s">
        <v>258</v>
      </c>
      <c r="D70" s="56" t="s">
        <v>145</v>
      </c>
      <c r="E70" s="56">
        <v>520</v>
      </c>
      <c r="F70" s="14">
        <v>3.91</v>
      </c>
      <c r="G70" s="75">
        <f t="shared" si="1"/>
        <v>2033.2</v>
      </c>
      <c r="H70" s="72" t="s">
        <v>123</v>
      </c>
      <c r="I70" s="21">
        <f>ROUND(SUM(G62:G70),2)</f>
        <v>18877.25</v>
      </c>
    </row>
    <row r="71" spans="1:9" s="4" customFormat="1" ht="45" x14ac:dyDescent="0.25">
      <c r="A71" s="53" t="s">
        <v>124</v>
      </c>
      <c r="B71" s="58" t="s">
        <v>107</v>
      </c>
      <c r="C71" s="64" t="s">
        <v>327</v>
      </c>
      <c r="D71" s="62" t="s">
        <v>118</v>
      </c>
      <c r="E71" s="130">
        <v>0</v>
      </c>
      <c r="F71" s="60"/>
      <c r="G71" s="76">
        <f t="shared" si="1"/>
        <v>0</v>
      </c>
      <c r="H71" s="22"/>
      <c r="I71" s="22"/>
    </row>
    <row r="72" spans="1:9" s="4" customFormat="1" ht="22.15" customHeight="1" x14ac:dyDescent="0.25">
      <c r="A72" s="52" t="s">
        <v>124</v>
      </c>
      <c r="B72" s="50" t="s">
        <v>108</v>
      </c>
      <c r="C72" s="61" t="s">
        <v>259</v>
      </c>
      <c r="D72" s="62" t="s">
        <v>145</v>
      </c>
      <c r="E72" s="130">
        <v>0</v>
      </c>
      <c r="F72" s="2"/>
      <c r="G72" s="76">
        <f t="shared" si="1"/>
        <v>0</v>
      </c>
      <c r="H72" s="22"/>
      <c r="I72" s="22"/>
    </row>
    <row r="73" spans="1:9" s="4" customFormat="1" ht="45" x14ac:dyDescent="0.25">
      <c r="A73" s="52" t="s">
        <v>124</v>
      </c>
      <c r="B73" s="50" t="s">
        <v>109</v>
      </c>
      <c r="C73" s="61" t="s">
        <v>260</v>
      </c>
      <c r="D73" s="62" t="s">
        <v>145</v>
      </c>
      <c r="E73" s="130">
        <v>0</v>
      </c>
      <c r="F73" s="2"/>
      <c r="G73" s="76">
        <f t="shared" si="1"/>
        <v>0</v>
      </c>
      <c r="H73" s="22"/>
      <c r="I73" s="22"/>
    </row>
    <row r="74" spans="1:9" s="4" customFormat="1" ht="30.75" thickBot="1" x14ac:dyDescent="0.3">
      <c r="A74" s="52" t="s">
        <v>124</v>
      </c>
      <c r="B74" s="50" t="s">
        <v>110</v>
      </c>
      <c r="C74" s="61" t="s">
        <v>261</v>
      </c>
      <c r="D74" s="62" t="s">
        <v>145</v>
      </c>
      <c r="E74" s="62">
        <v>1955</v>
      </c>
      <c r="F74" s="2">
        <v>0.74</v>
      </c>
      <c r="G74" s="76">
        <f t="shared" si="1"/>
        <v>1446.7</v>
      </c>
      <c r="H74" s="22"/>
      <c r="I74" s="22"/>
    </row>
    <row r="75" spans="1:9" s="4" customFormat="1" ht="45.75" thickBot="1" x14ac:dyDescent="0.3">
      <c r="A75" s="69" t="s">
        <v>124</v>
      </c>
      <c r="B75" s="51" t="s">
        <v>111</v>
      </c>
      <c r="C75" s="63" t="s">
        <v>262</v>
      </c>
      <c r="D75" s="56" t="s">
        <v>145</v>
      </c>
      <c r="E75" s="56">
        <v>1955</v>
      </c>
      <c r="F75" s="14">
        <v>17.39</v>
      </c>
      <c r="G75" s="75">
        <f t="shared" si="1"/>
        <v>33997.449999999997</v>
      </c>
      <c r="H75" s="72" t="s">
        <v>112</v>
      </c>
      <c r="I75" s="21">
        <f>ROUND(SUM(G71:G75),2)</f>
        <v>35444.15</v>
      </c>
    </row>
    <row r="76" spans="1:9" s="4" customFormat="1" ht="45" x14ac:dyDescent="0.25">
      <c r="A76" s="53" t="s">
        <v>125</v>
      </c>
      <c r="B76" s="58" t="s">
        <v>126</v>
      </c>
      <c r="C76" s="68" t="s">
        <v>325</v>
      </c>
      <c r="D76" s="62" t="s">
        <v>118</v>
      </c>
      <c r="E76" s="62">
        <v>0</v>
      </c>
      <c r="F76" s="60"/>
      <c r="G76" s="76">
        <f t="shared" si="1"/>
        <v>0</v>
      </c>
      <c r="H76" s="22"/>
      <c r="I76" s="22"/>
    </row>
    <row r="77" spans="1:9" s="4" customFormat="1" ht="30" x14ac:dyDescent="0.25">
      <c r="A77" s="52" t="s">
        <v>125</v>
      </c>
      <c r="B77" s="50" t="s">
        <v>127</v>
      </c>
      <c r="C77" s="61" t="s">
        <v>259</v>
      </c>
      <c r="D77" s="55" t="s">
        <v>145</v>
      </c>
      <c r="E77" s="55">
        <v>0</v>
      </c>
      <c r="F77" s="2"/>
      <c r="G77" s="76">
        <f t="shared" si="1"/>
        <v>0</v>
      </c>
      <c r="H77" s="22"/>
      <c r="I77" s="22"/>
    </row>
    <row r="78" spans="1:9" s="4" customFormat="1" x14ac:dyDescent="0.25">
      <c r="A78" s="52" t="s">
        <v>125</v>
      </c>
      <c r="B78" s="50" t="s">
        <v>128</v>
      </c>
      <c r="C78" s="61" t="s">
        <v>263</v>
      </c>
      <c r="D78" s="55" t="s">
        <v>145</v>
      </c>
      <c r="E78" s="55">
        <v>0</v>
      </c>
      <c r="F78" s="2"/>
      <c r="G78" s="76">
        <f t="shared" si="1"/>
        <v>0</v>
      </c>
      <c r="H78" s="22"/>
      <c r="I78" s="22"/>
    </row>
    <row r="79" spans="1:9" s="4" customFormat="1" ht="30.75" thickBot="1" x14ac:dyDescent="0.3">
      <c r="A79" s="52" t="s">
        <v>125</v>
      </c>
      <c r="B79" s="50" t="s">
        <v>129</v>
      </c>
      <c r="C79" s="61" t="s">
        <v>264</v>
      </c>
      <c r="D79" s="55" t="s">
        <v>145</v>
      </c>
      <c r="E79" s="55">
        <v>0</v>
      </c>
      <c r="F79" s="2"/>
      <c r="G79" s="76">
        <f t="shared" si="1"/>
        <v>0</v>
      </c>
      <c r="H79" s="22"/>
      <c r="I79" s="22"/>
    </row>
    <row r="80" spans="1:9" s="4" customFormat="1" ht="30.75" thickBot="1" x14ac:dyDescent="0.3">
      <c r="A80" s="69" t="s">
        <v>125</v>
      </c>
      <c r="B80" s="51" t="s">
        <v>130</v>
      </c>
      <c r="C80" s="70" t="s">
        <v>265</v>
      </c>
      <c r="D80" s="71" t="s">
        <v>145</v>
      </c>
      <c r="E80" s="71">
        <v>0</v>
      </c>
      <c r="F80" s="14"/>
      <c r="G80" s="75">
        <f t="shared" si="1"/>
        <v>0</v>
      </c>
      <c r="H80" s="72" t="s">
        <v>131</v>
      </c>
      <c r="I80" s="21">
        <f>ROUND(SUM(G76:G80),2)</f>
        <v>0</v>
      </c>
    </row>
    <row r="81" spans="1:9" s="4" customFormat="1" ht="30" x14ac:dyDescent="0.25">
      <c r="A81" s="53" t="s">
        <v>132</v>
      </c>
      <c r="B81" s="58" t="s">
        <v>133</v>
      </c>
      <c r="C81" s="61" t="s">
        <v>266</v>
      </c>
      <c r="D81" s="55" t="s">
        <v>118</v>
      </c>
      <c r="E81" s="55">
        <v>0</v>
      </c>
      <c r="F81" s="60"/>
      <c r="G81" s="76">
        <f t="shared" si="1"/>
        <v>0</v>
      </c>
      <c r="H81" s="22"/>
      <c r="I81" s="22"/>
    </row>
    <row r="82" spans="1:9" s="4" customFormat="1" x14ac:dyDescent="0.25">
      <c r="A82" s="52" t="s">
        <v>132</v>
      </c>
      <c r="B82" s="50" t="s">
        <v>134</v>
      </c>
      <c r="C82" s="61" t="s">
        <v>267</v>
      </c>
      <c r="D82" s="55" t="s">
        <v>145</v>
      </c>
      <c r="E82" s="55">
        <v>0</v>
      </c>
      <c r="F82" s="2"/>
      <c r="G82" s="76">
        <f t="shared" si="1"/>
        <v>0</v>
      </c>
      <c r="H82" s="22"/>
      <c r="I82" s="22"/>
    </row>
    <row r="83" spans="1:9" s="4" customFormat="1" ht="30" x14ac:dyDescent="0.25">
      <c r="A83" s="52" t="s">
        <v>132</v>
      </c>
      <c r="B83" s="50" t="s">
        <v>135</v>
      </c>
      <c r="C83" s="61" t="s">
        <v>268</v>
      </c>
      <c r="D83" s="55" t="s">
        <v>145</v>
      </c>
      <c r="E83" s="55">
        <v>0</v>
      </c>
      <c r="F83" s="2"/>
      <c r="G83" s="76">
        <f t="shared" si="1"/>
        <v>0</v>
      </c>
      <c r="H83" s="22"/>
      <c r="I83" s="22"/>
    </row>
    <row r="84" spans="1:9" s="4" customFormat="1" ht="15.75" thickBot="1" x14ac:dyDescent="0.3">
      <c r="A84" s="52" t="s">
        <v>132</v>
      </c>
      <c r="B84" s="50" t="s">
        <v>136</v>
      </c>
      <c r="C84" s="61" t="s">
        <v>263</v>
      </c>
      <c r="D84" s="55" t="s">
        <v>145</v>
      </c>
      <c r="E84" s="55">
        <v>0</v>
      </c>
      <c r="F84" s="2"/>
      <c r="G84" s="76">
        <f t="shared" si="1"/>
        <v>0</v>
      </c>
      <c r="H84" s="22"/>
      <c r="I84" s="22"/>
    </row>
    <row r="85" spans="1:9" s="4" customFormat="1" ht="30.75" thickBot="1" x14ac:dyDescent="0.3">
      <c r="A85" s="69" t="s">
        <v>132</v>
      </c>
      <c r="B85" s="51" t="s">
        <v>137</v>
      </c>
      <c r="C85" s="63" t="s">
        <v>265</v>
      </c>
      <c r="D85" s="56" t="s">
        <v>145</v>
      </c>
      <c r="E85" s="56">
        <v>0</v>
      </c>
      <c r="F85" s="14"/>
      <c r="G85" s="75">
        <f t="shared" si="1"/>
        <v>0</v>
      </c>
      <c r="H85" s="72" t="s">
        <v>138</v>
      </c>
      <c r="I85" s="21">
        <f>ROUND(SUM(G81:G85),2)</f>
        <v>0</v>
      </c>
    </row>
    <row r="86" spans="1:9" s="4" customFormat="1" ht="45" x14ac:dyDescent="0.25">
      <c r="A86" s="53" t="s">
        <v>139</v>
      </c>
      <c r="B86" s="58" t="s">
        <v>140</v>
      </c>
      <c r="C86" s="64" t="s">
        <v>343</v>
      </c>
      <c r="D86" s="59" t="s">
        <v>118</v>
      </c>
      <c r="E86" s="59">
        <v>0</v>
      </c>
      <c r="F86" s="60"/>
      <c r="G86" s="76">
        <f t="shared" si="1"/>
        <v>0</v>
      </c>
      <c r="H86" s="22"/>
      <c r="I86" s="22"/>
    </row>
    <row r="87" spans="1:9" s="4" customFormat="1" ht="30" x14ac:dyDescent="0.25">
      <c r="A87" s="52" t="s">
        <v>139</v>
      </c>
      <c r="B87" s="57" t="s">
        <v>141</v>
      </c>
      <c r="C87" s="68" t="s">
        <v>269</v>
      </c>
      <c r="D87" s="62" t="s">
        <v>145</v>
      </c>
      <c r="E87" s="62">
        <v>0</v>
      </c>
      <c r="F87" s="67"/>
      <c r="G87" s="76">
        <f t="shared" si="1"/>
        <v>0</v>
      </c>
      <c r="H87" s="22"/>
      <c r="I87" s="22"/>
    </row>
    <row r="88" spans="1:9" s="4" customFormat="1" ht="30.75" thickBot="1" x14ac:dyDescent="0.3">
      <c r="A88" s="52" t="s">
        <v>139</v>
      </c>
      <c r="B88" s="50" t="s">
        <v>142</v>
      </c>
      <c r="C88" s="61" t="s">
        <v>270</v>
      </c>
      <c r="D88" s="55" t="s">
        <v>145</v>
      </c>
      <c r="E88" s="55">
        <v>0</v>
      </c>
      <c r="F88" s="2"/>
      <c r="G88" s="76">
        <f t="shared" si="1"/>
        <v>0</v>
      </c>
      <c r="H88" s="22"/>
      <c r="I88" s="22"/>
    </row>
    <row r="89" spans="1:9" s="4" customFormat="1" ht="29.25" thickBot="1" x14ac:dyDescent="0.3">
      <c r="A89" s="69" t="s">
        <v>139</v>
      </c>
      <c r="B89" s="51" t="s">
        <v>143</v>
      </c>
      <c r="C89" s="63" t="s">
        <v>271</v>
      </c>
      <c r="D89" s="56" t="s">
        <v>145</v>
      </c>
      <c r="E89" s="56">
        <v>0</v>
      </c>
      <c r="F89" s="14"/>
      <c r="G89" s="75">
        <f t="shared" si="1"/>
        <v>0</v>
      </c>
      <c r="H89" s="72" t="s">
        <v>144</v>
      </c>
      <c r="I89" s="21">
        <f>ROUND(SUM(G86:G89),2)</f>
        <v>0</v>
      </c>
    </row>
    <row r="90" spans="1:9" s="4" customFormat="1" ht="30" x14ac:dyDescent="0.25">
      <c r="A90" s="53" t="s">
        <v>147</v>
      </c>
      <c r="B90" s="58" t="s">
        <v>146</v>
      </c>
      <c r="C90" s="64" t="s">
        <v>272</v>
      </c>
      <c r="D90" s="59" t="s">
        <v>47</v>
      </c>
      <c r="E90" s="59">
        <v>0.85499999999999998</v>
      </c>
      <c r="F90" s="60">
        <v>3088.8</v>
      </c>
      <c r="G90" s="76">
        <f t="shared" si="1"/>
        <v>2640.92</v>
      </c>
      <c r="H90" s="22"/>
      <c r="I90" s="22"/>
    </row>
    <row r="91" spans="1:9" s="4" customFormat="1" ht="30" x14ac:dyDescent="0.25">
      <c r="A91" s="52" t="s">
        <v>147</v>
      </c>
      <c r="B91" s="50" t="s">
        <v>148</v>
      </c>
      <c r="C91" s="61" t="s">
        <v>273</v>
      </c>
      <c r="D91" s="55" t="s">
        <v>47</v>
      </c>
      <c r="E91" s="55">
        <v>4.3999999999999997E-2</v>
      </c>
      <c r="F91" s="2">
        <v>6435</v>
      </c>
      <c r="G91" s="76">
        <f t="shared" si="1"/>
        <v>283.14</v>
      </c>
      <c r="H91" s="22"/>
      <c r="I91" s="22"/>
    </row>
    <row r="92" spans="1:9" s="4" customFormat="1" ht="30" x14ac:dyDescent="0.25">
      <c r="A92" s="52" t="s">
        <v>147</v>
      </c>
      <c r="B92" s="50" t="s">
        <v>149</v>
      </c>
      <c r="C92" s="61" t="s">
        <v>274</v>
      </c>
      <c r="D92" s="55" t="s">
        <v>47</v>
      </c>
      <c r="E92" s="55">
        <v>0.04</v>
      </c>
      <c r="F92" s="2">
        <v>772.2</v>
      </c>
      <c r="G92" s="76">
        <f t="shared" si="1"/>
        <v>30.89</v>
      </c>
      <c r="H92" s="22"/>
      <c r="I92" s="22"/>
    </row>
    <row r="93" spans="1:9" s="4" customFormat="1" ht="30" x14ac:dyDescent="0.25">
      <c r="A93" s="52" t="s">
        <v>147</v>
      </c>
      <c r="B93" s="50" t="s">
        <v>150</v>
      </c>
      <c r="C93" s="61" t="s">
        <v>316</v>
      </c>
      <c r="D93" s="55" t="s">
        <v>47</v>
      </c>
      <c r="E93" s="55">
        <v>7.0000000000000007E-2</v>
      </c>
      <c r="F93" s="2">
        <v>1544.4</v>
      </c>
      <c r="G93" s="76">
        <f t="shared" si="1"/>
        <v>108.11</v>
      </c>
      <c r="H93" s="22"/>
      <c r="I93" s="22"/>
    </row>
    <row r="94" spans="1:9" s="4" customFormat="1" ht="30" x14ac:dyDescent="0.25">
      <c r="A94" s="52" t="s">
        <v>147</v>
      </c>
      <c r="B94" s="50" t="s">
        <v>151</v>
      </c>
      <c r="C94" s="61" t="s">
        <v>275</v>
      </c>
      <c r="D94" s="55" t="s">
        <v>47</v>
      </c>
      <c r="E94" s="55">
        <v>0.08</v>
      </c>
      <c r="F94" s="2">
        <v>3218.07</v>
      </c>
      <c r="G94" s="76">
        <f t="shared" si="1"/>
        <v>257.45</v>
      </c>
      <c r="H94" s="22"/>
      <c r="I94" s="22"/>
    </row>
    <row r="95" spans="1:9" s="4" customFormat="1" ht="30.75" thickBot="1" x14ac:dyDescent="0.3">
      <c r="A95" s="52" t="s">
        <v>147</v>
      </c>
      <c r="B95" s="50" t="s">
        <v>152</v>
      </c>
      <c r="C95" s="61" t="s">
        <v>328</v>
      </c>
      <c r="D95" s="55" t="s">
        <v>145</v>
      </c>
      <c r="E95" s="55">
        <v>62</v>
      </c>
      <c r="F95" s="2">
        <v>25.74</v>
      </c>
      <c r="G95" s="76">
        <f t="shared" si="1"/>
        <v>1595.88</v>
      </c>
      <c r="H95" s="22"/>
      <c r="I95" s="22"/>
    </row>
    <row r="96" spans="1:9" s="4" customFormat="1" ht="30.75" thickBot="1" x14ac:dyDescent="0.3">
      <c r="A96" s="69" t="s">
        <v>147</v>
      </c>
      <c r="B96" s="51" t="s">
        <v>153</v>
      </c>
      <c r="C96" s="63" t="s">
        <v>329</v>
      </c>
      <c r="D96" s="56" t="s">
        <v>145</v>
      </c>
      <c r="E96" s="56">
        <v>10</v>
      </c>
      <c r="F96" s="14">
        <v>25.74</v>
      </c>
      <c r="G96" s="75">
        <f t="shared" si="1"/>
        <v>257.39999999999998</v>
      </c>
      <c r="H96" s="72" t="s">
        <v>154</v>
      </c>
      <c r="I96" s="21">
        <f>ROUND(SUM(G90:G96),2)</f>
        <v>5173.79</v>
      </c>
    </row>
    <row r="97" spans="1:9" s="4" customFormat="1" ht="30" x14ac:dyDescent="0.25">
      <c r="A97" s="53" t="s">
        <v>155</v>
      </c>
      <c r="B97" s="58" t="s">
        <v>157</v>
      </c>
      <c r="C97" s="64" t="s">
        <v>276</v>
      </c>
      <c r="D97" s="59" t="s">
        <v>8</v>
      </c>
      <c r="E97" s="59">
        <v>4</v>
      </c>
      <c r="F97" s="60">
        <v>167.71</v>
      </c>
      <c r="G97" s="76">
        <f t="shared" si="1"/>
        <v>670.84</v>
      </c>
      <c r="H97" s="22"/>
      <c r="I97" s="22"/>
    </row>
    <row r="98" spans="1:9" s="4" customFormat="1" ht="30" x14ac:dyDescent="0.25">
      <c r="A98" s="52" t="s">
        <v>155</v>
      </c>
      <c r="B98" s="50" t="s">
        <v>158</v>
      </c>
      <c r="C98" s="61" t="s">
        <v>317</v>
      </c>
      <c r="D98" s="55" t="s">
        <v>8</v>
      </c>
      <c r="E98" s="55">
        <v>17</v>
      </c>
      <c r="F98" s="2">
        <v>288.17</v>
      </c>
      <c r="G98" s="76">
        <f t="shared" si="1"/>
        <v>4898.8900000000003</v>
      </c>
      <c r="H98" s="22"/>
      <c r="I98" s="22"/>
    </row>
    <row r="99" spans="1:9" s="4" customFormat="1" x14ac:dyDescent="0.25">
      <c r="A99" s="52" t="s">
        <v>155</v>
      </c>
      <c r="B99" s="50" t="s">
        <v>159</v>
      </c>
      <c r="C99" s="61" t="s">
        <v>156</v>
      </c>
      <c r="D99" s="55" t="s">
        <v>8</v>
      </c>
      <c r="E99" s="55">
        <v>22</v>
      </c>
      <c r="F99" s="2">
        <v>204.89</v>
      </c>
      <c r="G99" s="76">
        <f t="shared" si="1"/>
        <v>4507.58</v>
      </c>
      <c r="H99" s="22"/>
      <c r="I99" s="22"/>
    </row>
    <row r="100" spans="1:9" s="4" customFormat="1" ht="30" x14ac:dyDescent="0.25">
      <c r="A100" s="52" t="s">
        <v>155</v>
      </c>
      <c r="B100" s="50" t="s">
        <v>160</v>
      </c>
      <c r="C100" s="61" t="s">
        <v>277</v>
      </c>
      <c r="D100" s="55" t="s">
        <v>8</v>
      </c>
      <c r="E100" s="55">
        <v>4</v>
      </c>
      <c r="F100" s="2">
        <v>521.38</v>
      </c>
      <c r="G100" s="76">
        <f t="shared" si="1"/>
        <v>2085.52</v>
      </c>
      <c r="H100" s="22"/>
      <c r="I100" s="22"/>
    </row>
    <row r="101" spans="1:9" s="4" customFormat="1" ht="45.75" thickBot="1" x14ac:dyDescent="0.3">
      <c r="A101" s="52" t="s">
        <v>155</v>
      </c>
      <c r="B101" s="50" t="s">
        <v>161</v>
      </c>
      <c r="C101" s="61" t="s">
        <v>278</v>
      </c>
      <c r="D101" s="55" t="s">
        <v>8</v>
      </c>
      <c r="E101" s="55">
        <v>1</v>
      </c>
      <c r="F101" s="2">
        <v>286</v>
      </c>
      <c r="G101" s="76">
        <f t="shared" si="1"/>
        <v>286</v>
      </c>
      <c r="H101" s="22"/>
      <c r="I101" s="22"/>
    </row>
    <row r="102" spans="1:9" s="4" customFormat="1" ht="45.75" thickBot="1" x14ac:dyDescent="0.3">
      <c r="A102" s="69" t="s">
        <v>155</v>
      </c>
      <c r="B102" s="51" t="s">
        <v>162</v>
      </c>
      <c r="C102" s="63" t="s">
        <v>279</v>
      </c>
      <c r="D102" s="56" t="s">
        <v>8</v>
      </c>
      <c r="E102" s="56">
        <v>1</v>
      </c>
      <c r="F102" s="14">
        <v>286</v>
      </c>
      <c r="G102" s="75">
        <f t="shared" si="1"/>
        <v>286</v>
      </c>
      <c r="H102" s="72" t="s">
        <v>163</v>
      </c>
      <c r="I102" s="21">
        <f>ROUND(SUM(G97:G102),2)</f>
        <v>12734.83</v>
      </c>
    </row>
    <row r="103" spans="1:9" s="4" customFormat="1" ht="19.149999999999999" customHeight="1" x14ac:dyDescent="0.25">
      <c r="A103" s="53" t="s">
        <v>164</v>
      </c>
      <c r="B103" s="58" t="s">
        <v>166</v>
      </c>
      <c r="C103" s="64" t="s">
        <v>280</v>
      </c>
      <c r="D103" s="59" t="s">
        <v>118</v>
      </c>
      <c r="E103" s="59">
        <v>0</v>
      </c>
      <c r="F103" s="60"/>
      <c r="G103" s="76">
        <f t="shared" si="1"/>
        <v>0</v>
      </c>
      <c r="H103" s="22"/>
      <c r="I103" s="22"/>
    </row>
    <row r="104" spans="1:9" s="4" customFormat="1" ht="21" customHeight="1" x14ac:dyDescent="0.25">
      <c r="A104" s="52" t="s">
        <v>164</v>
      </c>
      <c r="B104" s="50" t="s">
        <v>167</v>
      </c>
      <c r="C104" s="61" t="s">
        <v>281</v>
      </c>
      <c r="D104" s="55" t="s">
        <v>118</v>
      </c>
      <c r="E104" s="55">
        <v>0</v>
      </c>
      <c r="F104" s="2"/>
      <c r="G104" s="76">
        <f t="shared" si="1"/>
        <v>0</v>
      </c>
      <c r="H104" s="22"/>
      <c r="I104" s="22"/>
    </row>
    <row r="105" spans="1:9" s="4" customFormat="1" x14ac:dyDescent="0.25">
      <c r="A105" s="52" t="s">
        <v>164</v>
      </c>
      <c r="B105" s="50" t="s">
        <v>168</v>
      </c>
      <c r="C105" s="61" t="s">
        <v>282</v>
      </c>
      <c r="D105" s="55" t="s">
        <v>8</v>
      </c>
      <c r="E105" s="55">
        <v>0</v>
      </c>
      <c r="F105" s="2"/>
      <c r="G105" s="76">
        <f t="shared" si="1"/>
        <v>0</v>
      </c>
      <c r="H105" s="22"/>
      <c r="I105" s="22"/>
    </row>
    <row r="106" spans="1:9" s="4" customFormat="1" x14ac:dyDescent="0.25">
      <c r="A106" s="52" t="s">
        <v>164</v>
      </c>
      <c r="B106" s="50" t="s">
        <v>169</v>
      </c>
      <c r="C106" s="61" t="s">
        <v>283</v>
      </c>
      <c r="D106" s="55" t="s">
        <v>8</v>
      </c>
      <c r="E106" s="55">
        <v>2</v>
      </c>
      <c r="F106" s="2">
        <v>102.96</v>
      </c>
      <c r="G106" s="76">
        <f t="shared" si="1"/>
        <v>205.92</v>
      </c>
      <c r="H106" s="22"/>
      <c r="I106" s="22"/>
    </row>
    <row r="107" spans="1:9" s="4" customFormat="1" ht="30.75" thickBot="1" x14ac:dyDescent="0.3">
      <c r="A107" s="52" t="s">
        <v>164</v>
      </c>
      <c r="B107" s="50" t="s">
        <v>170</v>
      </c>
      <c r="C107" s="61" t="s">
        <v>284</v>
      </c>
      <c r="D107" s="55" t="s">
        <v>13</v>
      </c>
      <c r="E107" s="55">
        <v>0</v>
      </c>
      <c r="F107" s="2"/>
      <c r="G107" s="76">
        <f t="shared" si="1"/>
        <v>0</v>
      </c>
      <c r="H107" s="22"/>
      <c r="I107" s="22"/>
    </row>
    <row r="108" spans="1:9" s="4" customFormat="1" ht="29.25" thickBot="1" x14ac:dyDescent="0.3">
      <c r="A108" s="69" t="s">
        <v>164</v>
      </c>
      <c r="B108" s="51" t="s">
        <v>171</v>
      </c>
      <c r="C108" s="63" t="s">
        <v>285</v>
      </c>
      <c r="D108" s="56" t="s">
        <v>8</v>
      </c>
      <c r="E108" s="56">
        <v>0</v>
      </c>
      <c r="F108" s="14"/>
      <c r="G108" s="75">
        <f t="shared" si="1"/>
        <v>0</v>
      </c>
      <c r="H108" s="72" t="s">
        <v>172</v>
      </c>
      <c r="I108" s="21">
        <f>ROUND(SUM(G103:G108),2)</f>
        <v>205.92</v>
      </c>
    </row>
    <row r="109" spans="1:9" s="4" customFormat="1" ht="19.899999999999999" customHeight="1" thickBot="1" x14ac:dyDescent="0.3">
      <c r="A109" s="53" t="s">
        <v>173</v>
      </c>
      <c r="B109" s="58" t="s">
        <v>174</v>
      </c>
      <c r="C109" s="64" t="s">
        <v>286</v>
      </c>
      <c r="D109" s="59" t="s">
        <v>8</v>
      </c>
      <c r="E109" s="59">
        <v>10</v>
      </c>
      <c r="F109" s="60">
        <v>71.790000000000006</v>
      </c>
      <c r="G109" s="76">
        <f t="shared" si="1"/>
        <v>717.9</v>
      </c>
      <c r="H109" s="22"/>
      <c r="I109" s="22"/>
    </row>
    <row r="110" spans="1:9" s="4" customFormat="1" ht="30.75" thickBot="1" x14ac:dyDescent="0.3">
      <c r="A110" s="69" t="s">
        <v>173</v>
      </c>
      <c r="B110" s="51" t="s">
        <v>175</v>
      </c>
      <c r="C110" s="63" t="s">
        <v>287</v>
      </c>
      <c r="D110" s="56" t="s">
        <v>8</v>
      </c>
      <c r="E110" s="56">
        <v>8</v>
      </c>
      <c r="F110" s="14">
        <v>86.37</v>
      </c>
      <c r="G110" s="75">
        <f t="shared" si="1"/>
        <v>690.96</v>
      </c>
      <c r="H110" s="72" t="s">
        <v>176</v>
      </c>
      <c r="I110" s="21">
        <f>ROUND(SUM(G109:G110),2)</f>
        <v>1408.86</v>
      </c>
    </row>
    <row r="111" spans="1:9" s="4" customFormat="1" ht="30.75" thickBot="1" x14ac:dyDescent="0.3">
      <c r="A111" s="53" t="s">
        <v>177</v>
      </c>
      <c r="B111" s="58" t="s">
        <v>178</v>
      </c>
      <c r="C111" s="64" t="s">
        <v>318</v>
      </c>
      <c r="D111" s="59" t="s">
        <v>13</v>
      </c>
      <c r="E111" s="59">
        <v>28</v>
      </c>
      <c r="F111" s="60">
        <v>148.38</v>
      </c>
      <c r="G111" s="76">
        <f t="shared" si="1"/>
        <v>4154.6400000000003</v>
      </c>
      <c r="H111" s="22"/>
      <c r="I111" s="22"/>
    </row>
    <row r="112" spans="1:9" s="4" customFormat="1" ht="29.25" thickBot="1" x14ac:dyDescent="0.3">
      <c r="A112" s="69" t="s">
        <v>177</v>
      </c>
      <c r="B112" s="51" t="s">
        <v>179</v>
      </c>
      <c r="C112" s="63" t="s">
        <v>319</v>
      </c>
      <c r="D112" s="56" t="s">
        <v>8</v>
      </c>
      <c r="E112" s="56">
        <v>2</v>
      </c>
      <c r="F112" s="14">
        <v>131.56</v>
      </c>
      <c r="G112" s="75">
        <f t="shared" si="1"/>
        <v>263.12</v>
      </c>
      <c r="H112" s="72" t="s">
        <v>180</v>
      </c>
      <c r="I112" s="21">
        <f>ROUND(SUM(G111:G112),2)</f>
        <v>4417.76</v>
      </c>
    </row>
    <row r="113" spans="1:9" s="4" customFormat="1" x14ac:dyDescent="0.25">
      <c r="A113" s="53" t="s">
        <v>181</v>
      </c>
      <c r="B113" s="58" t="s">
        <v>184</v>
      </c>
      <c r="C113" s="64" t="s">
        <v>320</v>
      </c>
      <c r="D113" s="59" t="s">
        <v>8</v>
      </c>
      <c r="E113" s="59">
        <v>8</v>
      </c>
      <c r="F113" s="60">
        <v>217.36</v>
      </c>
      <c r="G113" s="76">
        <f t="shared" si="1"/>
        <v>1738.88</v>
      </c>
      <c r="H113" s="22"/>
      <c r="I113" s="22"/>
    </row>
    <row r="114" spans="1:9" s="4" customFormat="1" x14ac:dyDescent="0.25">
      <c r="A114" s="52" t="s">
        <v>181</v>
      </c>
      <c r="B114" s="50" t="s">
        <v>185</v>
      </c>
      <c r="C114" s="61" t="s">
        <v>182</v>
      </c>
      <c r="D114" s="55" t="s">
        <v>8</v>
      </c>
      <c r="E114" s="55">
        <v>4</v>
      </c>
      <c r="F114" s="2">
        <v>514.79999999999995</v>
      </c>
      <c r="G114" s="76">
        <f t="shared" si="1"/>
        <v>2059.1999999999998</v>
      </c>
      <c r="H114" s="22"/>
      <c r="I114" s="22"/>
    </row>
    <row r="115" spans="1:9" s="4" customFormat="1" x14ac:dyDescent="0.25">
      <c r="A115" s="52" t="s">
        <v>181</v>
      </c>
      <c r="B115" s="50" t="s">
        <v>186</v>
      </c>
      <c r="C115" s="61" t="s">
        <v>288</v>
      </c>
      <c r="D115" s="55" t="s">
        <v>8</v>
      </c>
      <c r="E115" s="55">
        <v>6</v>
      </c>
      <c r="F115" s="2">
        <v>366.08</v>
      </c>
      <c r="G115" s="76">
        <f t="shared" si="1"/>
        <v>2196.48</v>
      </c>
      <c r="H115" s="22"/>
      <c r="I115" s="22"/>
    </row>
    <row r="116" spans="1:9" s="4" customFormat="1" x14ac:dyDescent="0.25">
      <c r="A116" s="52" t="s">
        <v>181</v>
      </c>
      <c r="B116" s="50" t="s">
        <v>187</v>
      </c>
      <c r="C116" s="61" t="s">
        <v>183</v>
      </c>
      <c r="D116" s="55" t="s">
        <v>8</v>
      </c>
      <c r="E116" s="55">
        <v>2</v>
      </c>
      <c r="F116" s="2">
        <v>4004</v>
      </c>
      <c r="G116" s="126">
        <f t="shared" si="1"/>
        <v>8008</v>
      </c>
      <c r="H116" s="22"/>
      <c r="I116" s="22"/>
    </row>
    <row r="117" spans="1:9" s="4" customFormat="1" ht="22.9" customHeight="1" thickBot="1" x14ac:dyDescent="0.3">
      <c r="A117" s="52" t="s">
        <v>181</v>
      </c>
      <c r="B117" s="50" t="s">
        <v>345</v>
      </c>
      <c r="C117" s="10" t="s">
        <v>344</v>
      </c>
      <c r="D117" s="50" t="s">
        <v>8</v>
      </c>
      <c r="E117" s="128">
        <v>0</v>
      </c>
      <c r="F117" s="2"/>
      <c r="G117" s="126">
        <f t="shared" si="1"/>
        <v>0</v>
      </c>
      <c r="H117" s="22"/>
      <c r="I117" s="22"/>
    </row>
    <row r="118" spans="1:9" s="4" customFormat="1" ht="58.15" customHeight="1" thickBot="1" x14ac:dyDescent="0.3">
      <c r="A118" s="121" t="s">
        <v>181</v>
      </c>
      <c r="B118" s="122" t="s">
        <v>346</v>
      </c>
      <c r="C118" s="127" t="s">
        <v>347</v>
      </c>
      <c r="D118" s="122" t="s">
        <v>77</v>
      </c>
      <c r="E118" s="123">
        <v>1</v>
      </c>
      <c r="F118" s="124">
        <v>2962.96</v>
      </c>
      <c r="G118" s="125">
        <f t="shared" si="1"/>
        <v>2962.96</v>
      </c>
      <c r="H118" s="72" t="s">
        <v>188</v>
      </c>
      <c r="I118" s="21">
        <f>ROUND(SUM(G113:G118),2)</f>
        <v>16965.52</v>
      </c>
    </row>
    <row r="119" spans="1:9" ht="44.25" customHeight="1" thickBot="1" x14ac:dyDescent="0.3">
      <c r="A119" s="24"/>
      <c r="B119" s="23"/>
      <c r="C119" s="24"/>
      <c r="D119" s="23"/>
      <c r="E119" s="23"/>
      <c r="F119" s="73" t="s">
        <v>41</v>
      </c>
      <c r="G119" s="74">
        <f>SUM(G4:G118)</f>
        <v>109388.68999999999</v>
      </c>
      <c r="H119" s="20"/>
      <c r="I119" s="22"/>
    </row>
    <row r="120" spans="1:9" ht="13.9" x14ac:dyDescent="0.25">
      <c r="A120" s="27"/>
      <c r="B120" s="26"/>
      <c r="C120" s="26"/>
      <c r="D120" s="26"/>
      <c r="E120" s="28"/>
      <c r="F120" s="26"/>
      <c r="G120" s="25"/>
    </row>
    <row r="121" spans="1:9" ht="14.45" customHeight="1" x14ac:dyDescent="0.25">
      <c r="A121" s="160"/>
      <c r="B121" s="160"/>
      <c r="C121" s="160"/>
      <c r="D121" s="160"/>
      <c r="E121" s="160"/>
      <c r="F121" s="160"/>
      <c r="G121" s="160"/>
    </row>
    <row r="122" spans="1:9" ht="13.9" x14ac:dyDescent="0.25">
      <c r="A122" s="85"/>
      <c r="B122" s="85"/>
      <c r="C122" s="85"/>
      <c r="D122" s="85"/>
      <c r="E122" s="86"/>
      <c r="F122" s="87"/>
      <c r="G122" s="87"/>
    </row>
    <row r="123" spans="1:9" ht="13.9" x14ac:dyDescent="0.25">
      <c r="A123" s="88"/>
      <c r="B123" s="89"/>
      <c r="C123" s="90"/>
      <c r="D123" s="91"/>
      <c r="E123" s="91"/>
      <c r="F123" s="92"/>
      <c r="G123" s="93"/>
    </row>
    <row r="124" spans="1:9" ht="13.9" x14ac:dyDescent="0.25">
      <c r="A124" s="88"/>
      <c r="B124" s="89"/>
      <c r="C124" s="90"/>
      <c r="D124" s="91"/>
      <c r="E124" s="91"/>
      <c r="F124" s="92"/>
      <c r="G124" s="93"/>
      <c r="H124" s="54"/>
      <c r="I124" s="22"/>
    </row>
    <row r="125" spans="1:9" ht="13.9" x14ac:dyDescent="0.25">
      <c r="A125" s="88"/>
      <c r="B125" s="89"/>
      <c r="C125" s="90"/>
      <c r="D125" s="91"/>
      <c r="E125" s="91"/>
      <c r="F125" s="92"/>
      <c r="G125" s="93"/>
    </row>
    <row r="126" spans="1:9" ht="13.9" x14ac:dyDescent="0.25">
      <c r="A126" s="88"/>
      <c r="B126" s="89"/>
      <c r="C126" s="90"/>
      <c r="D126" s="91"/>
      <c r="E126" s="91"/>
      <c r="F126" s="92"/>
      <c r="G126" s="93"/>
    </row>
    <row r="127" spans="1:9" ht="13.9" x14ac:dyDescent="0.25">
      <c r="A127" s="88"/>
      <c r="B127" s="89"/>
      <c r="C127" s="90"/>
      <c r="D127" s="91"/>
      <c r="E127" s="91"/>
      <c r="F127" s="92"/>
      <c r="G127" s="93"/>
    </row>
    <row r="128" spans="1:9" ht="13.9" x14ac:dyDescent="0.25">
      <c r="A128" s="88"/>
      <c r="B128" s="89"/>
      <c r="C128" s="90"/>
      <c r="D128" s="91"/>
      <c r="E128" s="91"/>
      <c r="F128" s="92"/>
      <c r="G128" s="93"/>
    </row>
    <row r="129" spans="1:9" ht="13.9" x14ac:dyDescent="0.25">
      <c r="A129" s="88"/>
      <c r="B129" s="89"/>
      <c r="C129" s="90"/>
      <c r="D129" s="91"/>
      <c r="E129" s="91"/>
      <c r="F129" s="92"/>
      <c r="G129" s="93"/>
    </row>
    <row r="130" spans="1:9" ht="13.9" x14ac:dyDescent="0.25">
      <c r="A130" s="88"/>
      <c r="B130" s="89"/>
      <c r="C130" s="90"/>
      <c r="D130" s="91"/>
      <c r="E130" s="91"/>
      <c r="F130" s="92"/>
      <c r="G130" s="93"/>
      <c r="H130" s="54"/>
      <c r="I130" s="22"/>
    </row>
    <row r="131" spans="1:9" ht="13.9" x14ac:dyDescent="0.25">
      <c r="A131" s="88"/>
      <c r="B131" s="89"/>
      <c r="C131" s="90"/>
      <c r="D131" s="91"/>
      <c r="E131" s="91"/>
      <c r="F131" s="92"/>
      <c r="G131" s="93"/>
      <c r="H131" s="54"/>
      <c r="I131" s="22"/>
    </row>
    <row r="132" spans="1:9" ht="13.9" x14ac:dyDescent="0.25">
      <c r="A132" s="88"/>
      <c r="B132" s="89"/>
      <c r="C132" s="90"/>
      <c r="D132" s="91"/>
      <c r="E132" s="91"/>
      <c r="F132" s="92"/>
      <c r="G132" s="93"/>
      <c r="H132" s="54"/>
      <c r="I132" s="22"/>
    </row>
    <row r="133" spans="1:9" ht="13.9" x14ac:dyDescent="0.25">
      <c r="A133" s="88"/>
      <c r="B133" s="89"/>
      <c r="C133" s="90"/>
      <c r="D133" s="91"/>
      <c r="E133" s="91"/>
      <c r="F133" s="92"/>
      <c r="G133" s="93"/>
      <c r="H133" s="54"/>
      <c r="I133" s="22"/>
    </row>
    <row r="134" spans="1:9" ht="13.9" x14ac:dyDescent="0.25">
      <c r="A134" s="88"/>
      <c r="B134" s="89"/>
      <c r="C134" s="90"/>
      <c r="D134" s="91"/>
      <c r="E134" s="91"/>
      <c r="F134" s="92"/>
      <c r="G134" s="93"/>
      <c r="H134" s="54"/>
      <c r="I134" s="22"/>
    </row>
    <row r="135" spans="1:9" ht="13.9" x14ac:dyDescent="0.25">
      <c r="A135" s="88"/>
      <c r="B135" s="89"/>
      <c r="C135" s="90"/>
      <c r="D135" s="91"/>
      <c r="E135" s="91"/>
      <c r="F135" s="92"/>
      <c r="G135" s="93"/>
      <c r="H135" s="54"/>
      <c r="I135" s="22"/>
    </row>
    <row r="136" spans="1:9" ht="13.9" x14ac:dyDescent="0.25">
      <c r="A136" s="88"/>
      <c r="B136" s="89"/>
      <c r="C136" s="90"/>
      <c r="D136" s="91"/>
      <c r="E136" s="91"/>
      <c r="F136" s="92"/>
      <c r="G136" s="93"/>
      <c r="H136" s="54"/>
      <c r="I136" s="22"/>
    </row>
    <row r="137" spans="1:9" ht="13.9" x14ac:dyDescent="0.25">
      <c r="A137" s="88"/>
      <c r="B137" s="89"/>
      <c r="C137" s="90"/>
      <c r="D137" s="91"/>
      <c r="E137" s="91"/>
      <c r="F137" s="92"/>
      <c r="G137" s="93"/>
      <c r="H137" s="54"/>
      <c r="I137" s="22"/>
    </row>
    <row r="138" spans="1:9" ht="13.9" x14ac:dyDescent="0.25">
      <c r="A138" s="88"/>
      <c r="B138" s="89"/>
      <c r="C138" s="90"/>
      <c r="D138" s="91"/>
      <c r="E138" s="91"/>
      <c r="F138" s="92"/>
      <c r="G138" s="93"/>
      <c r="H138" s="54"/>
      <c r="I138" s="22"/>
    </row>
    <row r="139" spans="1:9" x14ac:dyDescent="0.25">
      <c r="A139" s="88"/>
      <c r="B139" s="89"/>
      <c r="C139" s="90"/>
      <c r="D139" s="91"/>
      <c r="E139" s="91"/>
      <c r="F139" s="92"/>
      <c r="G139" s="93"/>
      <c r="H139" s="54"/>
      <c r="I139" s="22"/>
    </row>
    <row r="140" spans="1:9" x14ac:dyDescent="0.25">
      <c r="A140" s="88"/>
      <c r="B140" s="89"/>
      <c r="C140" s="90"/>
      <c r="D140" s="91"/>
      <c r="E140" s="91"/>
      <c r="F140" s="92"/>
      <c r="G140" s="93"/>
      <c r="H140" s="54"/>
      <c r="I140" s="22"/>
    </row>
    <row r="141" spans="1:9" x14ac:dyDescent="0.25">
      <c r="A141" s="88"/>
      <c r="B141" s="89"/>
      <c r="C141" s="90"/>
      <c r="D141" s="91"/>
      <c r="E141" s="91"/>
      <c r="F141" s="92"/>
      <c r="G141" s="93"/>
      <c r="H141" s="54"/>
      <c r="I141" s="22"/>
    </row>
    <row r="142" spans="1:9" x14ac:dyDescent="0.25">
      <c r="A142" s="88"/>
      <c r="B142" s="89"/>
      <c r="C142" s="90"/>
      <c r="D142" s="91"/>
      <c r="E142" s="91"/>
      <c r="F142" s="92"/>
      <c r="G142" s="93"/>
    </row>
    <row r="143" spans="1:9" x14ac:dyDescent="0.25">
      <c r="A143" s="88"/>
      <c r="B143" s="89"/>
      <c r="C143" s="90"/>
      <c r="D143" s="91"/>
      <c r="E143" s="91"/>
      <c r="F143" s="92"/>
      <c r="G143" s="93"/>
    </row>
    <row r="144" spans="1:9" x14ac:dyDescent="0.25">
      <c r="A144" s="88"/>
      <c r="B144" s="89"/>
      <c r="C144" s="90"/>
      <c r="D144" s="91"/>
      <c r="E144" s="91"/>
      <c r="F144" s="92"/>
      <c r="G144" s="93"/>
    </row>
    <row r="145" spans="1:9" x14ac:dyDescent="0.25">
      <c r="A145" s="88"/>
      <c r="B145" s="89"/>
      <c r="C145" s="90"/>
      <c r="D145" s="91"/>
      <c r="E145" s="91"/>
      <c r="F145" s="92"/>
      <c r="G145" s="93"/>
    </row>
    <row r="146" spans="1:9" x14ac:dyDescent="0.25">
      <c r="A146" s="88"/>
      <c r="B146" s="89"/>
      <c r="C146" s="90"/>
      <c r="D146" s="91"/>
      <c r="E146" s="91"/>
      <c r="F146" s="92"/>
      <c r="G146" s="93"/>
    </row>
    <row r="147" spans="1:9" x14ac:dyDescent="0.25">
      <c r="A147" s="88"/>
      <c r="B147" s="89"/>
      <c r="C147" s="90"/>
      <c r="D147" s="91"/>
      <c r="E147" s="91"/>
      <c r="F147" s="92"/>
      <c r="G147" s="93"/>
    </row>
    <row r="148" spans="1:9" x14ac:dyDescent="0.25">
      <c r="A148" s="88"/>
      <c r="B148" s="89"/>
      <c r="C148" s="90"/>
      <c r="D148" s="91"/>
      <c r="E148" s="91"/>
      <c r="F148" s="92"/>
      <c r="G148" s="93"/>
      <c r="H148" s="54"/>
      <c r="I148" s="22"/>
    </row>
    <row r="149" spans="1:9" x14ac:dyDescent="0.25">
      <c r="A149" s="88"/>
      <c r="B149" s="89"/>
      <c r="C149" s="90"/>
      <c r="D149" s="91"/>
      <c r="E149" s="91"/>
      <c r="F149" s="92"/>
      <c r="G149" s="93"/>
    </row>
    <row r="150" spans="1:9" x14ac:dyDescent="0.25">
      <c r="A150" s="88"/>
      <c r="B150" s="89"/>
      <c r="C150" s="90"/>
      <c r="D150" s="91"/>
      <c r="E150" s="91"/>
      <c r="F150" s="92"/>
      <c r="G150" s="93"/>
    </row>
    <row r="151" spans="1:9" x14ac:dyDescent="0.25">
      <c r="A151" s="88"/>
      <c r="B151" s="89"/>
      <c r="C151" s="90"/>
      <c r="D151" s="91"/>
      <c r="E151" s="91"/>
      <c r="F151" s="92"/>
      <c r="G151" s="93"/>
      <c r="H151" s="54"/>
      <c r="I151" s="22"/>
    </row>
    <row r="152" spans="1:9" ht="44.25" customHeight="1" x14ac:dyDescent="0.25">
      <c r="A152" s="24"/>
      <c r="B152" s="23"/>
      <c r="C152" s="24"/>
      <c r="D152" s="23"/>
      <c r="E152" s="23"/>
      <c r="F152" s="83"/>
      <c r="G152" s="25"/>
      <c r="H152" s="20"/>
      <c r="I152" s="22"/>
    </row>
    <row r="153" spans="1:9" x14ac:dyDescent="0.25">
      <c r="A153" s="24"/>
      <c r="B153" s="23"/>
      <c r="C153" s="24"/>
      <c r="D153" s="23"/>
      <c r="E153" s="23"/>
      <c r="F153" s="83"/>
      <c r="G153" s="20"/>
      <c r="H153" s="20"/>
      <c r="I153" s="22"/>
    </row>
  </sheetData>
  <sheetProtection algorithmName="SHA-512" hashValue="7Xv0jAeyGZ8PZ3Iin+xtwzNDgYIDroZoviE/mTFuntn/nmaO/q0vahFmXTFVS91/BNVJDc9ubd+AYg1yOkm34A==" saltValue="CuLAXEsc6F1m0uXL463EZA==" spinCount="100000" sheet="1" objects="1" scenarios="1"/>
  <mergeCells count="3">
    <mergeCell ref="A1:G1"/>
    <mergeCell ref="A2:G2"/>
    <mergeCell ref="A121:G121"/>
  </mergeCells>
  <phoneticPr fontId="7"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5FAB50-66CC-4CFB-B074-47C93FB7EE79}">
  <dimension ref="A1:I32"/>
  <sheetViews>
    <sheetView topLeftCell="A13" workbookViewId="0">
      <selection activeCell="C35" sqref="C35"/>
    </sheetView>
  </sheetViews>
  <sheetFormatPr defaultRowHeight="15" x14ac:dyDescent="0.25"/>
  <cols>
    <col min="1" max="1" width="46.7109375" bestFit="1" customWidth="1"/>
    <col min="2" max="2" width="10.5703125" customWidth="1"/>
    <col min="3" max="3" width="71.7109375" customWidth="1"/>
    <col min="5" max="5" width="16.28515625" customWidth="1"/>
    <col min="6" max="6" width="20.7109375" customWidth="1"/>
    <col min="7" max="7" width="14.7109375" customWidth="1"/>
    <col min="8" max="8" width="21.5703125" customWidth="1"/>
    <col min="9" max="9" width="16.140625" customWidth="1"/>
  </cols>
  <sheetData>
    <row r="1" spans="1:9" ht="41.45" customHeight="1" x14ac:dyDescent="0.25">
      <c r="A1" s="157" t="s">
        <v>372</v>
      </c>
      <c r="B1" s="158"/>
      <c r="C1" s="158"/>
      <c r="D1" s="158"/>
      <c r="E1" s="158"/>
      <c r="F1" s="158"/>
      <c r="G1" s="159"/>
      <c r="H1" s="9"/>
      <c r="I1" s="3"/>
    </row>
    <row r="2" spans="1:9" ht="43.5" thickBot="1" x14ac:dyDescent="0.3">
      <c r="A2" s="15" t="s">
        <v>0</v>
      </c>
      <c r="B2" s="33" t="s">
        <v>1</v>
      </c>
      <c r="C2" s="16" t="s">
        <v>2</v>
      </c>
      <c r="D2" s="16" t="s">
        <v>3</v>
      </c>
      <c r="E2" s="17" t="s">
        <v>4</v>
      </c>
      <c r="F2" s="18" t="s">
        <v>49</v>
      </c>
      <c r="G2" s="19" t="s">
        <v>5</v>
      </c>
      <c r="H2" s="9"/>
      <c r="I2" s="3"/>
    </row>
    <row r="3" spans="1:9" ht="24.6" customHeight="1" thickBot="1" x14ac:dyDescent="0.3">
      <c r="A3" s="79" t="s">
        <v>189</v>
      </c>
      <c r="B3" s="58" t="s">
        <v>7</v>
      </c>
      <c r="C3" s="131" t="s">
        <v>321</v>
      </c>
      <c r="D3" s="132" t="s">
        <v>115</v>
      </c>
      <c r="E3" s="132">
        <v>0</v>
      </c>
      <c r="F3" s="77"/>
      <c r="G3" s="76">
        <f t="shared" ref="G3:G31" si="0">ROUND((E3*F3),2)</f>
        <v>0</v>
      </c>
      <c r="H3" s="9"/>
      <c r="I3" s="3"/>
    </row>
    <row r="4" spans="1:9" ht="45.75" thickBot="1" x14ac:dyDescent="0.3">
      <c r="A4" s="80" t="s">
        <v>189</v>
      </c>
      <c r="B4" s="51" t="s">
        <v>9</v>
      </c>
      <c r="C4" s="133" t="s">
        <v>116</v>
      </c>
      <c r="D4" s="134" t="s">
        <v>118</v>
      </c>
      <c r="E4" s="135">
        <v>0</v>
      </c>
      <c r="F4" s="13"/>
      <c r="G4" s="75">
        <f t="shared" si="0"/>
        <v>0</v>
      </c>
      <c r="H4" s="72" t="s">
        <v>18</v>
      </c>
      <c r="I4" s="21">
        <f>ROUND(SUM(G3:G4),2)</f>
        <v>0</v>
      </c>
    </row>
    <row r="5" spans="1:9" ht="30" x14ac:dyDescent="0.25">
      <c r="A5" s="79" t="s">
        <v>190</v>
      </c>
      <c r="B5" s="58" t="s">
        <v>20</v>
      </c>
      <c r="C5" s="131" t="s">
        <v>236</v>
      </c>
      <c r="D5" s="132" t="s">
        <v>118</v>
      </c>
      <c r="E5" s="132">
        <v>0</v>
      </c>
      <c r="F5" s="77"/>
      <c r="G5" s="76">
        <f t="shared" si="0"/>
        <v>0</v>
      </c>
      <c r="H5" s="9"/>
      <c r="I5" s="3"/>
    </row>
    <row r="6" spans="1:9" ht="45" x14ac:dyDescent="0.25">
      <c r="A6" s="78" t="s">
        <v>190</v>
      </c>
      <c r="B6" s="50" t="s">
        <v>21</v>
      </c>
      <c r="C6" s="136" t="s">
        <v>349</v>
      </c>
      <c r="D6" s="137" t="s">
        <v>118</v>
      </c>
      <c r="E6" s="137">
        <v>0</v>
      </c>
      <c r="F6" s="1"/>
      <c r="G6" s="76">
        <f t="shared" si="0"/>
        <v>0</v>
      </c>
      <c r="H6" s="9"/>
      <c r="I6" s="3"/>
    </row>
    <row r="7" spans="1:9" ht="30" x14ac:dyDescent="0.25">
      <c r="A7" s="78" t="s">
        <v>190</v>
      </c>
      <c r="B7" s="50" t="s">
        <v>22</v>
      </c>
      <c r="C7" s="136" t="s">
        <v>330</v>
      </c>
      <c r="D7" s="137" t="s">
        <v>191</v>
      </c>
      <c r="E7" s="137">
        <v>0</v>
      </c>
      <c r="F7" s="1"/>
      <c r="G7" s="76">
        <f t="shared" si="0"/>
        <v>0</v>
      </c>
      <c r="H7" s="9"/>
      <c r="I7" s="3"/>
    </row>
    <row r="8" spans="1:9" ht="30" x14ac:dyDescent="0.25">
      <c r="A8" s="78" t="s">
        <v>190</v>
      </c>
      <c r="B8" s="50" t="s">
        <v>23</v>
      </c>
      <c r="C8" s="136" t="s">
        <v>289</v>
      </c>
      <c r="D8" s="137" t="s">
        <v>118</v>
      </c>
      <c r="E8" s="137">
        <v>0</v>
      </c>
      <c r="F8" s="1"/>
      <c r="G8" s="76">
        <f t="shared" si="0"/>
        <v>0</v>
      </c>
      <c r="H8" s="9"/>
      <c r="I8" s="3"/>
    </row>
    <row r="9" spans="1:9" ht="20.45" customHeight="1" thickBot="1" x14ac:dyDescent="0.3">
      <c r="A9" s="78" t="s">
        <v>190</v>
      </c>
      <c r="B9" s="50" t="s">
        <v>24</v>
      </c>
      <c r="C9" s="136" t="s">
        <v>249</v>
      </c>
      <c r="D9" s="137" t="s">
        <v>118</v>
      </c>
      <c r="E9" s="137">
        <v>0</v>
      </c>
      <c r="F9" s="1"/>
      <c r="G9" s="76">
        <f t="shared" si="0"/>
        <v>0</v>
      </c>
      <c r="H9" s="9"/>
      <c r="I9" s="3"/>
    </row>
    <row r="10" spans="1:9" ht="29.25" thickBot="1" x14ac:dyDescent="0.3">
      <c r="A10" s="80" t="s">
        <v>190</v>
      </c>
      <c r="B10" s="51" t="s">
        <v>25</v>
      </c>
      <c r="C10" s="133" t="s">
        <v>290</v>
      </c>
      <c r="D10" s="134" t="s">
        <v>118</v>
      </c>
      <c r="E10" s="134">
        <v>0</v>
      </c>
      <c r="F10" s="13"/>
      <c r="G10" s="75">
        <f t="shared" si="0"/>
        <v>0</v>
      </c>
      <c r="H10" s="72" t="s">
        <v>28</v>
      </c>
      <c r="I10" s="21">
        <f>ROUND(SUM(G5:G10),2)</f>
        <v>0</v>
      </c>
    </row>
    <row r="11" spans="1:9" ht="30" x14ac:dyDescent="0.25">
      <c r="A11" s="79" t="s">
        <v>192</v>
      </c>
      <c r="B11" s="58" t="s">
        <v>29</v>
      </c>
      <c r="C11" s="136" t="s">
        <v>331</v>
      </c>
      <c r="D11" s="137" t="s">
        <v>118</v>
      </c>
      <c r="E11" s="137">
        <v>1.5</v>
      </c>
      <c r="F11" s="77">
        <v>2173.6</v>
      </c>
      <c r="G11" s="76">
        <f t="shared" si="0"/>
        <v>3260.4</v>
      </c>
      <c r="H11" s="54"/>
      <c r="I11" s="22"/>
    </row>
    <row r="12" spans="1:9" ht="30" x14ac:dyDescent="0.25">
      <c r="A12" s="79" t="s">
        <v>192</v>
      </c>
      <c r="B12" s="58" t="s">
        <v>30</v>
      </c>
      <c r="C12" s="136" t="s">
        <v>291</v>
      </c>
      <c r="D12" s="137" t="s">
        <v>118</v>
      </c>
      <c r="E12" s="137">
        <v>1.6</v>
      </c>
      <c r="F12" s="1">
        <v>2402.4</v>
      </c>
      <c r="G12" s="76">
        <f t="shared" si="0"/>
        <v>3843.84</v>
      </c>
      <c r="H12" s="54"/>
      <c r="I12" s="22"/>
    </row>
    <row r="13" spans="1:9" ht="30" x14ac:dyDescent="0.25">
      <c r="A13" s="79" t="s">
        <v>192</v>
      </c>
      <c r="B13" s="58" t="s">
        <v>31</v>
      </c>
      <c r="C13" s="136" t="s">
        <v>292</v>
      </c>
      <c r="D13" s="137" t="s">
        <v>118</v>
      </c>
      <c r="E13" s="137">
        <v>0.2</v>
      </c>
      <c r="F13" s="1">
        <v>2173.6</v>
      </c>
      <c r="G13" s="76">
        <f t="shared" si="0"/>
        <v>434.72</v>
      </c>
      <c r="H13" s="54"/>
      <c r="I13" s="22"/>
    </row>
    <row r="14" spans="1:9" x14ac:dyDescent="0.25">
      <c r="A14" s="79" t="s">
        <v>192</v>
      </c>
      <c r="B14" s="58" t="s">
        <v>32</v>
      </c>
      <c r="C14" s="136" t="s">
        <v>293</v>
      </c>
      <c r="D14" s="137" t="s">
        <v>8</v>
      </c>
      <c r="E14" s="138">
        <v>0</v>
      </c>
      <c r="F14" s="1"/>
      <c r="G14" s="76">
        <f t="shared" si="0"/>
        <v>0</v>
      </c>
      <c r="H14" s="54"/>
      <c r="I14" s="22"/>
    </row>
    <row r="15" spans="1:9" x14ac:dyDescent="0.25">
      <c r="A15" s="79" t="s">
        <v>192</v>
      </c>
      <c r="B15" s="58" t="s">
        <v>33</v>
      </c>
      <c r="C15" s="136" t="s">
        <v>294</v>
      </c>
      <c r="D15" s="137" t="s">
        <v>8</v>
      </c>
      <c r="E15" s="138">
        <v>0</v>
      </c>
      <c r="F15" s="1"/>
      <c r="G15" s="76">
        <f t="shared" si="0"/>
        <v>0</v>
      </c>
      <c r="H15" s="54"/>
      <c r="I15" s="22"/>
    </row>
    <row r="16" spans="1:9" ht="30" x14ac:dyDescent="0.25">
      <c r="A16" s="79" t="s">
        <v>192</v>
      </c>
      <c r="B16" s="58" t="s">
        <v>34</v>
      </c>
      <c r="C16" s="136" t="s">
        <v>295</v>
      </c>
      <c r="D16" s="137" t="s">
        <v>13</v>
      </c>
      <c r="E16" s="137">
        <v>7</v>
      </c>
      <c r="F16" s="1">
        <v>51.48</v>
      </c>
      <c r="G16" s="76">
        <f t="shared" si="0"/>
        <v>360.36</v>
      </c>
      <c r="H16" s="54"/>
      <c r="I16" s="22"/>
    </row>
    <row r="17" spans="1:9" ht="45" x14ac:dyDescent="0.25">
      <c r="A17" s="79" t="s">
        <v>192</v>
      </c>
      <c r="B17" s="58" t="s">
        <v>35</v>
      </c>
      <c r="C17" s="136" t="s">
        <v>332</v>
      </c>
      <c r="D17" s="137" t="s">
        <v>13</v>
      </c>
      <c r="E17" s="137">
        <v>0</v>
      </c>
      <c r="F17" s="1"/>
      <c r="G17" s="76">
        <f t="shared" si="0"/>
        <v>0</v>
      </c>
      <c r="H17" s="54"/>
      <c r="I17" s="22"/>
    </row>
    <row r="18" spans="1:9" ht="30" x14ac:dyDescent="0.25">
      <c r="A18" s="79" t="s">
        <v>192</v>
      </c>
      <c r="B18" s="58" t="s">
        <v>50</v>
      </c>
      <c r="C18" s="136" t="s">
        <v>296</v>
      </c>
      <c r="D18" s="137" t="s">
        <v>8</v>
      </c>
      <c r="E18" s="137">
        <v>0</v>
      </c>
      <c r="F18" s="1"/>
      <c r="G18" s="76">
        <f t="shared" si="0"/>
        <v>0</v>
      </c>
      <c r="H18" s="54"/>
      <c r="I18" s="22"/>
    </row>
    <row r="19" spans="1:9" ht="30" x14ac:dyDescent="0.25">
      <c r="A19" s="79" t="s">
        <v>192</v>
      </c>
      <c r="B19" s="58" t="s">
        <v>51</v>
      </c>
      <c r="C19" s="136" t="s">
        <v>297</v>
      </c>
      <c r="D19" s="137" t="s">
        <v>13</v>
      </c>
      <c r="E19" s="137">
        <v>1.28</v>
      </c>
      <c r="F19" s="1">
        <v>45.76</v>
      </c>
      <c r="G19" s="76">
        <f t="shared" si="0"/>
        <v>58.57</v>
      </c>
      <c r="H19" s="54"/>
      <c r="I19" s="22"/>
    </row>
    <row r="20" spans="1:9" ht="30" x14ac:dyDescent="0.25">
      <c r="A20" s="79" t="s">
        <v>192</v>
      </c>
      <c r="B20" s="58" t="s">
        <v>52</v>
      </c>
      <c r="C20" s="136" t="s">
        <v>298</v>
      </c>
      <c r="D20" s="137" t="s">
        <v>13</v>
      </c>
      <c r="E20" s="137">
        <v>2</v>
      </c>
      <c r="F20" s="1">
        <v>57.2</v>
      </c>
      <c r="G20" s="76">
        <f t="shared" si="0"/>
        <v>114.4</v>
      </c>
      <c r="H20" s="54"/>
      <c r="I20" s="22"/>
    </row>
    <row r="21" spans="1:9" ht="30" x14ac:dyDescent="0.25">
      <c r="A21" s="79" t="s">
        <v>192</v>
      </c>
      <c r="B21" s="58" t="s">
        <v>53</v>
      </c>
      <c r="C21" s="136" t="s">
        <v>299</v>
      </c>
      <c r="D21" s="137" t="s">
        <v>13</v>
      </c>
      <c r="E21" s="137">
        <v>0</v>
      </c>
      <c r="F21" s="1"/>
      <c r="G21" s="76">
        <f t="shared" si="0"/>
        <v>0</v>
      </c>
      <c r="H21" s="54"/>
      <c r="I21" s="22"/>
    </row>
    <row r="22" spans="1:9" x14ac:dyDescent="0.25">
      <c r="A22" s="79" t="s">
        <v>192</v>
      </c>
      <c r="B22" s="58" t="s">
        <v>54</v>
      </c>
      <c r="C22" s="136" t="s">
        <v>300</v>
      </c>
      <c r="D22" s="137" t="s">
        <v>8</v>
      </c>
      <c r="E22" s="137">
        <v>0</v>
      </c>
      <c r="F22" s="1"/>
      <c r="G22" s="76">
        <f t="shared" si="0"/>
        <v>0</v>
      </c>
      <c r="H22" s="9"/>
      <c r="I22" s="3"/>
    </row>
    <row r="23" spans="1:9" x14ac:dyDescent="0.25">
      <c r="A23" s="79" t="s">
        <v>192</v>
      </c>
      <c r="B23" s="58" t="s">
        <v>55</v>
      </c>
      <c r="C23" s="136" t="s">
        <v>301</v>
      </c>
      <c r="D23" s="137" t="s">
        <v>8</v>
      </c>
      <c r="E23" s="137">
        <v>2</v>
      </c>
      <c r="F23" s="77">
        <v>68.64</v>
      </c>
      <c r="G23" s="76">
        <f t="shared" si="0"/>
        <v>137.28</v>
      </c>
      <c r="H23" s="9"/>
      <c r="I23" s="3"/>
    </row>
    <row r="24" spans="1:9" x14ac:dyDescent="0.25">
      <c r="A24" s="79" t="s">
        <v>192</v>
      </c>
      <c r="B24" s="58" t="s">
        <v>56</v>
      </c>
      <c r="C24" s="136" t="s">
        <v>302</v>
      </c>
      <c r="D24" s="137" t="s">
        <v>8</v>
      </c>
      <c r="E24" s="137">
        <v>0</v>
      </c>
      <c r="F24" s="77"/>
      <c r="G24" s="76">
        <f t="shared" si="0"/>
        <v>0</v>
      </c>
      <c r="H24" s="9"/>
      <c r="I24" s="3"/>
    </row>
    <row r="25" spans="1:9" x14ac:dyDescent="0.25">
      <c r="A25" s="79" t="s">
        <v>192</v>
      </c>
      <c r="B25" s="58" t="s">
        <v>57</v>
      </c>
      <c r="C25" s="136" t="s">
        <v>303</v>
      </c>
      <c r="D25" s="137" t="s">
        <v>8</v>
      </c>
      <c r="E25" s="137">
        <v>1</v>
      </c>
      <c r="F25" s="77">
        <v>68.64</v>
      </c>
      <c r="G25" s="76">
        <f t="shared" si="0"/>
        <v>68.64</v>
      </c>
      <c r="H25" s="9"/>
      <c r="I25" s="3"/>
    </row>
    <row r="26" spans="1:9" x14ac:dyDescent="0.25">
      <c r="A26" s="79" t="s">
        <v>192</v>
      </c>
      <c r="B26" s="58" t="s">
        <v>58</v>
      </c>
      <c r="C26" s="136" t="s">
        <v>304</v>
      </c>
      <c r="D26" s="137" t="s">
        <v>13</v>
      </c>
      <c r="E26" s="137">
        <v>795</v>
      </c>
      <c r="F26" s="77">
        <v>3.43</v>
      </c>
      <c r="G26" s="76">
        <f t="shared" si="0"/>
        <v>2726.85</v>
      </c>
      <c r="H26" s="9"/>
      <c r="I26" s="3"/>
    </row>
    <row r="27" spans="1:9" ht="15.75" thickBot="1" x14ac:dyDescent="0.3">
      <c r="A27" s="79" t="s">
        <v>192</v>
      </c>
      <c r="B27" s="58" t="s">
        <v>59</v>
      </c>
      <c r="C27" s="136" t="s">
        <v>305</v>
      </c>
      <c r="D27" s="137" t="s">
        <v>13</v>
      </c>
      <c r="E27" s="137">
        <v>795</v>
      </c>
      <c r="F27" s="77">
        <v>3.66</v>
      </c>
      <c r="G27" s="76">
        <f t="shared" si="0"/>
        <v>2909.7</v>
      </c>
      <c r="H27" s="9"/>
      <c r="I27" s="3"/>
    </row>
    <row r="28" spans="1:9" ht="29.25" thickBot="1" x14ac:dyDescent="0.3">
      <c r="A28" s="80" t="s">
        <v>192</v>
      </c>
      <c r="B28" s="51" t="s">
        <v>60</v>
      </c>
      <c r="C28" s="133" t="s">
        <v>306</v>
      </c>
      <c r="D28" s="134" t="s">
        <v>8</v>
      </c>
      <c r="E28" s="134">
        <v>19</v>
      </c>
      <c r="F28" s="13">
        <v>102.96</v>
      </c>
      <c r="G28" s="75">
        <f t="shared" si="0"/>
        <v>1956.24</v>
      </c>
      <c r="H28" s="72" t="s">
        <v>36</v>
      </c>
      <c r="I28" s="21">
        <f>ROUND(SUM(G11:G28),2)</f>
        <v>15871</v>
      </c>
    </row>
    <row r="29" spans="1:9" ht="30" x14ac:dyDescent="0.25">
      <c r="A29" s="81" t="s">
        <v>193</v>
      </c>
      <c r="B29" s="37" t="s">
        <v>37</v>
      </c>
      <c r="C29" s="131" t="s">
        <v>307</v>
      </c>
      <c r="D29" s="132" t="s">
        <v>118</v>
      </c>
      <c r="E29" s="132">
        <v>0</v>
      </c>
      <c r="F29" s="77"/>
      <c r="G29" s="76">
        <f t="shared" si="0"/>
        <v>0</v>
      </c>
      <c r="H29" s="9"/>
      <c r="I29" s="3"/>
    </row>
    <row r="30" spans="1:9" ht="15.75" thickBot="1" x14ac:dyDescent="0.3">
      <c r="A30" s="81" t="s">
        <v>193</v>
      </c>
      <c r="B30" s="37" t="s">
        <v>38</v>
      </c>
      <c r="C30" s="136" t="s">
        <v>308</v>
      </c>
      <c r="D30" s="137" t="s">
        <v>13</v>
      </c>
      <c r="E30" s="137">
        <v>0</v>
      </c>
      <c r="F30" s="77"/>
      <c r="G30" s="76">
        <f t="shared" si="0"/>
        <v>0</v>
      </c>
      <c r="H30" s="9"/>
      <c r="I30" s="3"/>
    </row>
    <row r="31" spans="1:9" ht="29.25" thickBot="1" x14ac:dyDescent="0.3">
      <c r="A31" s="82" t="s">
        <v>193</v>
      </c>
      <c r="B31" s="29" t="s">
        <v>39</v>
      </c>
      <c r="C31" s="133" t="s">
        <v>309</v>
      </c>
      <c r="D31" s="134" t="s">
        <v>13</v>
      </c>
      <c r="E31" s="134">
        <v>0</v>
      </c>
      <c r="F31" s="13"/>
      <c r="G31" s="75">
        <f t="shared" si="0"/>
        <v>0</v>
      </c>
      <c r="H31" s="72" t="s">
        <v>40</v>
      </c>
      <c r="I31" s="21">
        <f>ROUND(SUM(G29:G31),2)</f>
        <v>0</v>
      </c>
    </row>
    <row r="32" spans="1:9" ht="43.5" thickBot="1" x14ac:dyDescent="0.3">
      <c r="A32" s="24"/>
      <c r="B32" s="23"/>
      <c r="C32" s="24"/>
      <c r="D32" s="23"/>
      <c r="E32" s="23"/>
      <c r="F32" s="73" t="s">
        <v>64</v>
      </c>
      <c r="G32" s="74">
        <f>SUM(G3:G31)</f>
        <v>15870.999999999998</v>
      </c>
      <c r="H32" s="20"/>
      <c r="I32" s="22"/>
    </row>
  </sheetData>
  <sheetProtection algorithmName="SHA-512" hashValue="YyS3za4sk0ON0CV8PHyBzC+bzjKAqZWUDSpZmRH+hv33bH1ioEuxE0UiG7gJmMla/7VQyp8oiAIlAPRpr5v8yg==" saltValue="BITSSr1jS9EfjxLVeuIpdQ==" spinCount="100000" sheet="1" objects="1" scenarios="1"/>
  <mergeCells count="1">
    <mergeCell ref="A1:G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7F152-A04A-4AF4-AD2C-C474CEC743DD}">
  <dimension ref="A1:I40"/>
  <sheetViews>
    <sheetView topLeftCell="A15" workbookViewId="0">
      <selection activeCell="E41" sqref="E41"/>
    </sheetView>
  </sheetViews>
  <sheetFormatPr defaultColWidth="8.85546875" defaultRowHeight="15" x14ac:dyDescent="0.25"/>
  <cols>
    <col min="1" max="1" width="46.7109375" style="139" bestFit="1" customWidth="1"/>
    <col min="2" max="2" width="10.5703125" style="139" customWidth="1"/>
    <col min="3" max="3" width="71.7109375" style="139" customWidth="1"/>
    <col min="4" max="4" width="8.85546875" style="139"/>
    <col min="5" max="5" width="16.28515625" style="139" customWidth="1"/>
    <col min="6" max="6" width="20.7109375" style="139" customWidth="1"/>
    <col min="7" max="7" width="14.7109375" style="139" customWidth="1"/>
    <col min="8" max="8" width="21.5703125" style="139" customWidth="1"/>
    <col min="9" max="9" width="16.140625" style="139" customWidth="1"/>
    <col min="10" max="16384" width="8.85546875" style="139"/>
  </cols>
  <sheetData>
    <row r="1" spans="1:9" ht="33" customHeight="1" x14ac:dyDescent="0.25">
      <c r="A1" s="157" t="s">
        <v>374</v>
      </c>
      <c r="B1" s="158"/>
      <c r="C1" s="158"/>
      <c r="D1" s="158"/>
      <c r="E1" s="158"/>
      <c r="F1" s="158"/>
      <c r="G1" s="159"/>
      <c r="H1" s="9"/>
      <c r="I1" s="3"/>
    </row>
    <row r="2" spans="1:9" ht="43.5" thickBot="1" x14ac:dyDescent="0.3">
      <c r="A2" s="15" t="s">
        <v>0</v>
      </c>
      <c r="B2" s="96" t="s">
        <v>1</v>
      </c>
      <c r="C2" s="97" t="s">
        <v>2</v>
      </c>
      <c r="D2" s="97" t="s">
        <v>3</v>
      </c>
      <c r="E2" s="98" t="s">
        <v>4</v>
      </c>
      <c r="F2" s="99" t="s">
        <v>49</v>
      </c>
      <c r="G2" s="100" t="s">
        <v>5</v>
      </c>
      <c r="H2" s="9"/>
      <c r="I2" s="3"/>
    </row>
    <row r="3" spans="1:9" ht="25.15" customHeight="1" x14ac:dyDescent="0.25">
      <c r="A3" s="79" t="s">
        <v>97</v>
      </c>
      <c r="B3" s="95" t="s">
        <v>7</v>
      </c>
      <c r="C3" s="152" t="s">
        <v>350</v>
      </c>
      <c r="D3" s="153" t="s">
        <v>47</v>
      </c>
      <c r="E3" s="153">
        <v>3.5000000000000003E-2</v>
      </c>
      <c r="F3" s="12">
        <v>5184.46</v>
      </c>
      <c r="G3" s="154">
        <f t="shared" ref="G3:G39" si="0">ROUND((E3*F3),2)</f>
        <v>181.46</v>
      </c>
      <c r="H3" s="9"/>
      <c r="I3" s="3"/>
    </row>
    <row r="4" spans="1:9" x14ac:dyDescent="0.25">
      <c r="A4" s="79" t="s">
        <v>97</v>
      </c>
      <c r="B4" s="50" t="s">
        <v>9</v>
      </c>
      <c r="C4" s="136" t="s">
        <v>351</v>
      </c>
      <c r="D4" s="137" t="s">
        <v>118</v>
      </c>
      <c r="E4" s="137">
        <v>16.2</v>
      </c>
      <c r="F4" s="1">
        <v>3.26</v>
      </c>
      <c r="G4" s="101">
        <f t="shared" si="0"/>
        <v>52.81</v>
      </c>
      <c r="H4" s="54"/>
      <c r="I4" s="22"/>
    </row>
    <row r="5" spans="1:9" x14ac:dyDescent="0.25">
      <c r="A5" s="79" t="s">
        <v>97</v>
      </c>
      <c r="B5" s="50" t="s">
        <v>10</v>
      </c>
      <c r="C5" s="136" t="s">
        <v>352</v>
      </c>
      <c r="D5" s="137" t="s">
        <v>165</v>
      </c>
      <c r="E5" s="137">
        <v>38</v>
      </c>
      <c r="F5" s="1">
        <v>12.01</v>
      </c>
      <c r="G5" s="101">
        <f t="shared" si="0"/>
        <v>456.38</v>
      </c>
      <c r="H5" s="9"/>
      <c r="I5" s="3"/>
    </row>
    <row r="6" spans="1:9" x14ac:dyDescent="0.25">
      <c r="A6" s="79" t="s">
        <v>97</v>
      </c>
      <c r="B6" s="50" t="s">
        <v>11</v>
      </c>
      <c r="C6" s="136" t="s">
        <v>353</v>
      </c>
      <c r="D6" s="137" t="s">
        <v>165</v>
      </c>
      <c r="E6" s="137">
        <v>7</v>
      </c>
      <c r="F6" s="1">
        <v>52.05</v>
      </c>
      <c r="G6" s="101">
        <f t="shared" si="0"/>
        <v>364.35</v>
      </c>
      <c r="H6" s="9"/>
      <c r="I6" s="3"/>
    </row>
    <row r="7" spans="1:9" x14ac:dyDescent="0.25">
      <c r="A7" s="79" t="s">
        <v>97</v>
      </c>
      <c r="B7" s="50" t="s">
        <v>12</v>
      </c>
      <c r="C7" s="136" t="s">
        <v>206</v>
      </c>
      <c r="D7" s="137" t="s">
        <v>165</v>
      </c>
      <c r="E7" s="137">
        <v>38</v>
      </c>
      <c r="F7" s="1">
        <v>48.79</v>
      </c>
      <c r="G7" s="101">
        <f t="shared" si="0"/>
        <v>1854.02</v>
      </c>
      <c r="H7" s="9"/>
      <c r="I7" s="3"/>
    </row>
    <row r="8" spans="1:9" x14ac:dyDescent="0.25">
      <c r="A8" s="79" t="s">
        <v>97</v>
      </c>
      <c r="B8" s="50" t="s">
        <v>14</v>
      </c>
      <c r="C8" s="136" t="s">
        <v>354</v>
      </c>
      <c r="D8" s="137" t="s">
        <v>165</v>
      </c>
      <c r="E8" s="137">
        <v>38</v>
      </c>
      <c r="F8" s="1">
        <v>37.18</v>
      </c>
      <c r="G8" s="101">
        <f t="shared" si="0"/>
        <v>1412.84</v>
      </c>
      <c r="H8" s="9"/>
      <c r="I8" s="3"/>
    </row>
    <row r="9" spans="1:9" x14ac:dyDescent="0.25">
      <c r="A9" s="79" t="s">
        <v>97</v>
      </c>
      <c r="B9" s="50" t="s">
        <v>15</v>
      </c>
      <c r="C9" s="136" t="s">
        <v>207</v>
      </c>
      <c r="D9" s="137" t="s">
        <v>165</v>
      </c>
      <c r="E9" s="137">
        <v>38</v>
      </c>
      <c r="F9" s="1">
        <v>5.15</v>
      </c>
      <c r="G9" s="101">
        <f t="shared" si="0"/>
        <v>195.7</v>
      </c>
      <c r="H9" s="9"/>
      <c r="I9" s="3"/>
    </row>
    <row r="10" spans="1:9" x14ac:dyDescent="0.25">
      <c r="A10" s="79" t="s">
        <v>97</v>
      </c>
      <c r="B10" s="50" t="s">
        <v>16</v>
      </c>
      <c r="C10" s="136" t="s">
        <v>202</v>
      </c>
      <c r="D10" s="137" t="s">
        <v>165</v>
      </c>
      <c r="E10" s="137">
        <v>38</v>
      </c>
      <c r="F10" s="1">
        <v>21.16</v>
      </c>
      <c r="G10" s="101">
        <f t="shared" si="0"/>
        <v>804.08</v>
      </c>
      <c r="H10" s="54"/>
      <c r="I10" s="22"/>
    </row>
    <row r="11" spans="1:9" x14ac:dyDescent="0.25">
      <c r="A11" s="79" t="s">
        <v>97</v>
      </c>
      <c r="B11" s="50" t="s">
        <v>17</v>
      </c>
      <c r="C11" s="131" t="s">
        <v>355</v>
      </c>
      <c r="D11" s="132" t="s">
        <v>13</v>
      </c>
      <c r="E11" s="132">
        <v>35</v>
      </c>
      <c r="F11" s="77">
        <v>1.43</v>
      </c>
      <c r="G11" s="101">
        <f t="shared" si="0"/>
        <v>50.05</v>
      </c>
      <c r="H11" s="54"/>
      <c r="I11" s="22"/>
    </row>
    <row r="12" spans="1:9" ht="30" x14ac:dyDescent="0.25">
      <c r="A12" s="79" t="s">
        <v>97</v>
      </c>
      <c r="B12" s="50" t="s">
        <v>42</v>
      </c>
      <c r="C12" s="136" t="s">
        <v>356</v>
      </c>
      <c r="D12" s="137" t="s">
        <v>13</v>
      </c>
      <c r="E12" s="137">
        <v>0</v>
      </c>
      <c r="F12" s="1"/>
      <c r="G12" s="101">
        <f t="shared" si="0"/>
        <v>0</v>
      </c>
      <c r="H12" s="54"/>
      <c r="I12" s="22"/>
    </row>
    <row r="13" spans="1:9" ht="30" x14ac:dyDescent="0.25">
      <c r="A13" s="79" t="s">
        <v>97</v>
      </c>
      <c r="B13" s="50" t="s">
        <v>43</v>
      </c>
      <c r="C13" s="136" t="s">
        <v>357</v>
      </c>
      <c r="D13" s="137" t="s">
        <v>13</v>
      </c>
      <c r="E13" s="137">
        <v>45</v>
      </c>
      <c r="F13" s="1">
        <v>1.43</v>
      </c>
      <c r="G13" s="101">
        <f t="shared" si="0"/>
        <v>64.349999999999994</v>
      </c>
      <c r="H13" s="54"/>
      <c r="I13" s="22"/>
    </row>
    <row r="14" spans="1:9" x14ac:dyDescent="0.25">
      <c r="A14" s="79" t="s">
        <v>97</v>
      </c>
      <c r="B14" s="50" t="s">
        <v>44</v>
      </c>
      <c r="C14" s="136" t="s">
        <v>358</v>
      </c>
      <c r="D14" s="137" t="s">
        <v>47</v>
      </c>
      <c r="E14" s="137">
        <v>3.5000000000000003E-2</v>
      </c>
      <c r="F14" s="1">
        <v>120.53</v>
      </c>
      <c r="G14" s="101">
        <f t="shared" si="0"/>
        <v>4.22</v>
      </c>
      <c r="H14" s="54"/>
      <c r="I14" s="22"/>
    </row>
    <row r="15" spans="1:9" ht="30" x14ac:dyDescent="0.25">
      <c r="A15" s="79" t="s">
        <v>97</v>
      </c>
      <c r="B15" s="50" t="s">
        <v>45</v>
      </c>
      <c r="C15" s="136" t="s">
        <v>208</v>
      </c>
      <c r="D15" s="137" t="s">
        <v>13</v>
      </c>
      <c r="E15" s="137">
        <v>304</v>
      </c>
      <c r="F15" s="1">
        <v>1.01</v>
      </c>
      <c r="G15" s="101">
        <f t="shared" si="0"/>
        <v>307.04000000000002</v>
      </c>
      <c r="H15" s="54"/>
      <c r="I15" s="22"/>
    </row>
    <row r="16" spans="1:9" ht="30" x14ac:dyDescent="0.25">
      <c r="A16" s="79" t="s">
        <v>97</v>
      </c>
      <c r="B16" s="50" t="s">
        <v>61</v>
      </c>
      <c r="C16" s="136" t="s">
        <v>194</v>
      </c>
      <c r="D16" s="137" t="s">
        <v>8</v>
      </c>
      <c r="E16" s="137">
        <v>76</v>
      </c>
      <c r="F16" s="1">
        <v>7.88</v>
      </c>
      <c r="G16" s="101">
        <f t="shared" si="0"/>
        <v>598.88</v>
      </c>
      <c r="H16" s="54"/>
      <c r="I16" s="22"/>
    </row>
    <row r="17" spans="1:9" ht="30" x14ac:dyDescent="0.25">
      <c r="A17" s="79" t="s">
        <v>97</v>
      </c>
      <c r="B17" s="50" t="s">
        <v>62</v>
      </c>
      <c r="C17" s="136" t="s">
        <v>199</v>
      </c>
      <c r="D17" s="137" t="s">
        <v>77</v>
      </c>
      <c r="E17" s="137">
        <v>39</v>
      </c>
      <c r="F17" s="1">
        <v>40.61</v>
      </c>
      <c r="G17" s="101">
        <f t="shared" si="0"/>
        <v>1583.79</v>
      </c>
      <c r="H17" s="54"/>
      <c r="I17" s="22"/>
    </row>
    <row r="18" spans="1:9" ht="30" x14ac:dyDescent="0.25">
      <c r="A18" s="79" t="s">
        <v>97</v>
      </c>
      <c r="B18" s="50" t="s">
        <v>63</v>
      </c>
      <c r="C18" s="136" t="s">
        <v>200</v>
      </c>
      <c r="D18" s="137" t="s">
        <v>13</v>
      </c>
      <c r="E18" s="137">
        <v>78</v>
      </c>
      <c r="F18" s="1">
        <v>3.57</v>
      </c>
      <c r="G18" s="101">
        <f t="shared" si="0"/>
        <v>278.45999999999998</v>
      </c>
      <c r="H18" s="54"/>
      <c r="I18" s="22"/>
    </row>
    <row r="19" spans="1:9" x14ac:dyDescent="0.25">
      <c r="A19" s="79" t="s">
        <v>97</v>
      </c>
      <c r="B19" s="50" t="s">
        <v>86</v>
      </c>
      <c r="C19" s="136" t="s">
        <v>201</v>
      </c>
      <c r="D19" s="137" t="s">
        <v>165</v>
      </c>
      <c r="E19" s="137">
        <v>39</v>
      </c>
      <c r="F19" s="1">
        <v>7.78</v>
      </c>
      <c r="G19" s="101">
        <f t="shared" si="0"/>
        <v>303.42</v>
      </c>
      <c r="H19" s="54"/>
      <c r="I19" s="22"/>
    </row>
    <row r="20" spans="1:9" ht="30" x14ac:dyDescent="0.25">
      <c r="A20" s="79" t="s">
        <v>97</v>
      </c>
      <c r="B20" s="50" t="s">
        <v>87</v>
      </c>
      <c r="C20" s="136" t="s">
        <v>359</v>
      </c>
      <c r="D20" s="137" t="s">
        <v>47</v>
      </c>
      <c r="E20" s="137">
        <v>3.5000000000000003E-2</v>
      </c>
      <c r="F20" s="1">
        <v>744.34</v>
      </c>
      <c r="G20" s="101">
        <f t="shared" si="0"/>
        <v>26.05</v>
      </c>
      <c r="H20" s="54"/>
      <c r="I20" s="22"/>
    </row>
    <row r="21" spans="1:9" x14ac:dyDescent="0.25">
      <c r="A21" s="79" t="s">
        <v>97</v>
      </c>
      <c r="B21" s="50" t="s">
        <v>88</v>
      </c>
      <c r="C21" s="136" t="s">
        <v>209</v>
      </c>
      <c r="D21" s="137" t="s">
        <v>165</v>
      </c>
      <c r="E21" s="137">
        <v>1</v>
      </c>
      <c r="F21" s="1">
        <v>401.96</v>
      </c>
      <c r="G21" s="101">
        <f t="shared" si="0"/>
        <v>401.96</v>
      </c>
      <c r="H21" s="54"/>
      <c r="I21" s="22"/>
    </row>
    <row r="22" spans="1:9" ht="15.75" thickBot="1" x14ac:dyDescent="0.3">
      <c r="A22" s="79" t="s">
        <v>97</v>
      </c>
      <c r="B22" s="50" t="s">
        <v>89</v>
      </c>
      <c r="C22" s="136" t="s">
        <v>195</v>
      </c>
      <c r="D22" s="137" t="s">
        <v>8</v>
      </c>
      <c r="E22" s="137">
        <v>39</v>
      </c>
      <c r="F22" s="1">
        <v>8.2899999999999991</v>
      </c>
      <c r="G22" s="101">
        <f t="shared" si="0"/>
        <v>323.31</v>
      </c>
      <c r="H22" s="9"/>
      <c r="I22" s="3"/>
    </row>
    <row r="23" spans="1:9" ht="30.75" thickBot="1" x14ac:dyDescent="0.3">
      <c r="A23" s="80" t="s">
        <v>97</v>
      </c>
      <c r="B23" s="51" t="s">
        <v>90</v>
      </c>
      <c r="C23" s="133" t="s">
        <v>360</v>
      </c>
      <c r="D23" s="134" t="s">
        <v>145</v>
      </c>
      <c r="E23" s="134">
        <v>1495</v>
      </c>
      <c r="F23" s="13">
        <v>2.4</v>
      </c>
      <c r="G23" s="75">
        <f t="shared" si="0"/>
        <v>3588</v>
      </c>
      <c r="H23" s="72" t="s">
        <v>18</v>
      </c>
      <c r="I23" s="21">
        <f>ROUND(SUM(G3:G23),2)</f>
        <v>12851.17</v>
      </c>
    </row>
    <row r="24" spans="1:9" x14ac:dyDescent="0.25">
      <c r="A24" s="79" t="s">
        <v>96</v>
      </c>
      <c r="B24" s="58" t="s">
        <v>20</v>
      </c>
      <c r="C24" s="131" t="s">
        <v>210</v>
      </c>
      <c r="D24" s="132" t="s">
        <v>8</v>
      </c>
      <c r="E24" s="132">
        <v>30</v>
      </c>
      <c r="F24" s="77">
        <v>215.64</v>
      </c>
      <c r="G24" s="102">
        <f t="shared" si="0"/>
        <v>6469.2</v>
      </c>
      <c r="H24" s="54"/>
      <c r="I24" s="22"/>
    </row>
    <row r="25" spans="1:9" x14ac:dyDescent="0.25">
      <c r="A25" s="79" t="s">
        <v>96</v>
      </c>
      <c r="B25" s="58" t="s">
        <v>21</v>
      </c>
      <c r="C25" s="136" t="s">
        <v>211</v>
      </c>
      <c r="D25" s="137" t="s">
        <v>8</v>
      </c>
      <c r="E25" s="137">
        <v>8</v>
      </c>
      <c r="F25" s="77">
        <v>174.23</v>
      </c>
      <c r="G25" s="101">
        <f t="shared" si="0"/>
        <v>1393.84</v>
      </c>
      <c r="H25" s="54"/>
      <c r="I25" s="22"/>
    </row>
    <row r="26" spans="1:9" x14ac:dyDescent="0.25">
      <c r="A26" s="79" t="s">
        <v>96</v>
      </c>
      <c r="B26" s="58" t="s">
        <v>22</v>
      </c>
      <c r="C26" s="136" t="s">
        <v>212</v>
      </c>
      <c r="D26" s="137" t="s">
        <v>165</v>
      </c>
      <c r="E26" s="137">
        <v>7</v>
      </c>
      <c r="F26" s="77">
        <v>78.36</v>
      </c>
      <c r="G26" s="101">
        <f t="shared" si="0"/>
        <v>548.52</v>
      </c>
      <c r="H26" s="54"/>
      <c r="I26" s="22"/>
    </row>
    <row r="27" spans="1:9" x14ac:dyDescent="0.25">
      <c r="A27" s="79" t="s">
        <v>96</v>
      </c>
      <c r="B27" s="58" t="s">
        <v>23</v>
      </c>
      <c r="C27" s="136" t="s">
        <v>361</v>
      </c>
      <c r="D27" s="137" t="s">
        <v>165</v>
      </c>
      <c r="E27" s="137">
        <v>30</v>
      </c>
      <c r="F27" s="77">
        <v>255.73</v>
      </c>
      <c r="G27" s="101">
        <f t="shared" si="0"/>
        <v>7671.9</v>
      </c>
      <c r="H27" s="54"/>
      <c r="I27" s="22"/>
    </row>
    <row r="28" spans="1:9" x14ac:dyDescent="0.25">
      <c r="A28" s="79" t="s">
        <v>96</v>
      </c>
      <c r="B28" s="58" t="s">
        <v>24</v>
      </c>
      <c r="C28" s="136" t="s">
        <v>362</v>
      </c>
      <c r="D28" s="137" t="s">
        <v>165</v>
      </c>
      <c r="E28" s="137">
        <v>8</v>
      </c>
      <c r="F28" s="77">
        <v>264.55</v>
      </c>
      <c r="G28" s="101">
        <f t="shared" si="0"/>
        <v>2116.4</v>
      </c>
      <c r="H28" s="54"/>
      <c r="I28" s="22"/>
    </row>
    <row r="29" spans="1:9" x14ac:dyDescent="0.25">
      <c r="A29" s="79" t="s">
        <v>96</v>
      </c>
      <c r="B29" s="58" t="s">
        <v>25</v>
      </c>
      <c r="C29" s="136" t="s">
        <v>363</v>
      </c>
      <c r="D29" s="137" t="s">
        <v>13</v>
      </c>
      <c r="E29" s="137">
        <v>45</v>
      </c>
      <c r="F29" s="77">
        <v>4.0599999999999996</v>
      </c>
      <c r="G29" s="101">
        <f t="shared" si="0"/>
        <v>182.7</v>
      </c>
      <c r="H29" s="54"/>
      <c r="I29" s="22"/>
    </row>
    <row r="30" spans="1:9" x14ac:dyDescent="0.25">
      <c r="A30" s="79" t="s">
        <v>96</v>
      </c>
      <c r="B30" s="58" t="s">
        <v>26</v>
      </c>
      <c r="C30" s="136" t="s">
        <v>213</v>
      </c>
      <c r="D30" s="137" t="s">
        <v>13</v>
      </c>
      <c r="E30" s="137">
        <v>304</v>
      </c>
      <c r="F30" s="77">
        <v>0.88</v>
      </c>
      <c r="G30" s="101">
        <f t="shared" si="0"/>
        <v>267.52</v>
      </c>
      <c r="H30" s="54"/>
      <c r="I30" s="22"/>
    </row>
    <row r="31" spans="1:9" x14ac:dyDescent="0.25">
      <c r="A31" s="79" t="s">
        <v>96</v>
      </c>
      <c r="B31" s="58" t="s">
        <v>27</v>
      </c>
      <c r="C31" s="136" t="s">
        <v>214</v>
      </c>
      <c r="D31" s="137" t="s">
        <v>13</v>
      </c>
      <c r="E31" s="137">
        <v>5</v>
      </c>
      <c r="F31" s="77">
        <v>0.56999999999999995</v>
      </c>
      <c r="G31" s="101">
        <f t="shared" si="0"/>
        <v>2.85</v>
      </c>
      <c r="H31" s="54"/>
      <c r="I31" s="22"/>
    </row>
    <row r="32" spans="1:9" x14ac:dyDescent="0.25">
      <c r="A32" s="79" t="s">
        <v>96</v>
      </c>
      <c r="B32" s="58" t="s">
        <v>78</v>
      </c>
      <c r="C32" s="136" t="s">
        <v>215</v>
      </c>
      <c r="D32" s="137" t="s">
        <v>8</v>
      </c>
      <c r="E32" s="137">
        <v>38</v>
      </c>
      <c r="F32" s="77">
        <v>21.22</v>
      </c>
      <c r="G32" s="101">
        <f t="shared" si="0"/>
        <v>806.36</v>
      </c>
      <c r="H32" s="9"/>
      <c r="I32" s="3"/>
    </row>
    <row r="33" spans="1:9" x14ac:dyDescent="0.25">
      <c r="A33" s="79" t="s">
        <v>96</v>
      </c>
      <c r="B33" s="58" t="s">
        <v>79</v>
      </c>
      <c r="C33" s="136" t="s">
        <v>364</v>
      </c>
      <c r="D33" s="137" t="s">
        <v>13</v>
      </c>
      <c r="E33" s="137">
        <v>35</v>
      </c>
      <c r="F33" s="77">
        <v>2.12</v>
      </c>
      <c r="G33" s="101">
        <f t="shared" si="0"/>
        <v>74.2</v>
      </c>
      <c r="H33" s="9"/>
      <c r="I33" s="3"/>
    </row>
    <row r="34" spans="1:9" x14ac:dyDescent="0.25">
      <c r="A34" s="79" t="s">
        <v>96</v>
      </c>
      <c r="B34" s="58" t="s">
        <v>80</v>
      </c>
      <c r="C34" s="136" t="s">
        <v>196</v>
      </c>
      <c r="D34" s="137" t="s">
        <v>13</v>
      </c>
      <c r="E34" s="137">
        <v>0</v>
      </c>
      <c r="F34" s="77"/>
      <c r="G34" s="101">
        <f t="shared" si="0"/>
        <v>0</v>
      </c>
      <c r="H34" s="9"/>
      <c r="I34" s="3"/>
    </row>
    <row r="35" spans="1:9" x14ac:dyDescent="0.25">
      <c r="A35" s="79" t="s">
        <v>96</v>
      </c>
      <c r="B35" s="58" t="s">
        <v>81</v>
      </c>
      <c r="C35" s="136" t="s">
        <v>216</v>
      </c>
      <c r="D35" s="137" t="s">
        <v>165</v>
      </c>
      <c r="E35" s="137">
        <v>38</v>
      </c>
      <c r="F35" s="77">
        <v>4.0599999999999996</v>
      </c>
      <c r="G35" s="101">
        <f t="shared" si="0"/>
        <v>154.28</v>
      </c>
      <c r="H35" s="9"/>
      <c r="I35" s="3"/>
    </row>
    <row r="36" spans="1:9" x14ac:dyDescent="0.25">
      <c r="A36" s="79" t="s">
        <v>96</v>
      </c>
      <c r="B36" s="58" t="s">
        <v>82</v>
      </c>
      <c r="C36" s="136" t="s">
        <v>217</v>
      </c>
      <c r="D36" s="137" t="s">
        <v>77</v>
      </c>
      <c r="E36" s="137">
        <v>1</v>
      </c>
      <c r="F36" s="1">
        <v>1019.3</v>
      </c>
      <c r="G36" s="101">
        <f t="shared" si="0"/>
        <v>1019.3</v>
      </c>
      <c r="H36" s="119"/>
      <c r="I36" s="22"/>
    </row>
    <row r="37" spans="1:9" x14ac:dyDescent="0.25">
      <c r="A37" s="79" t="s">
        <v>96</v>
      </c>
      <c r="B37" s="58" t="s">
        <v>83</v>
      </c>
      <c r="C37" s="131" t="s">
        <v>198</v>
      </c>
      <c r="D37" s="132" t="s">
        <v>77</v>
      </c>
      <c r="E37" s="132">
        <v>76</v>
      </c>
      <c r="F37" s="77">
        <v>8.15</v>
      </c>
      <c r="G37" s="101">
        <f t="shared" si="0"/>
        <v>619.4</v>
      </c>
      <c r="H37" s="9"/>
      <c r="I37" s="3"/>
    </row>
    <row r="38" spans="1:9" ht="15.75" thickBot="1" x14ac:dyDescent="0.3">
      <c r="A38" s="79" t="s">
        <v>96</v>
      </c>
      <c r="B38" s="58" t="s">
        <v>84</v>
      </c>
      <c r="C38" s="136" t="s">
        <v>197</v>
      </c>
      <c r="D38" s="137" t="s">
        <v>13</v>
      </c>
      <c r="E38" s="137">
        <v>35</v>
      </c>
      <c r="F38" s="77">
        <v>0.34</v>
      </c>
      <c r="G38" s="101">
        <f t="shared" si="0"/>
        <v>11.9</v>
      </c>
      <c r="H38" s="9"/>
      <c r="I38" s="3"/>
    </row>
    <row r="39" spans="1:9" ht="29.25" thickBot="1" x14ac:dyDescent="0.3">
      <c r="A39" s="79" t="s">
        <v>96</v>
      </c>
      <c r="B39" s="58" t="s">
        <v>85</v>
      </c>
      <c r="C39" s="133" t="s">
        <v>203</v>
      </c>
      <c r="D39" s="134" t="s">
        <v>77</v>
      </c>
      <c r="E39" s="134">
        <v>39</v>
      </c>
      <c r="F39" s="13">
        <v>39.47</v>
      </c>
      <c r="G39" s="75">
        <f t="shared" si="0"/>
        <v>1539.33</v>
      </c>
      <c r="H39" s="72" t="s">
        <v>28</v>
      </c>
      <c r="I39" s="21">
        <f>ROUND(SUM(G24:G39),2)</f>
        <v>22877.7</v>
      </c>
    </row>
    <row r="40" spans="1:9" ht="43.5" thickBot="1" x14ac:dyDescent="0.3">
      <c r="A40" s="24"/>
      <c r="B40" s="23"/>
      <c r="C40" s="24"/>
      <c r="D40" s="23"/>
      <c r="E40" s="23"/>
      <c r="F40" s="73" t="s">
        <v>204</v>
      </c>
      <c r="G40" s="74">
        <f>SUM(G3:G39)</f>
        <v>35728.870000000003</v>
      </c>
      <c r="H40" s="20"/>
      <c r="I40" s="22"/>
    </row>
  </sheetData>
  <sheetProtection algorithmName="SHA-512" hashValue="TZpI+zsOk6ZbqGV3+BW/5ay0Hj4SBXM2v3IF8TPHlbPJWcU57o+AQ3SzbihdpzVx0cZ/id0OfwgqCJJ76dUQDw==" saltValue="fxEu3u/h1kSSWaeC48fhWw==" spinCount="100000" sheet="1" objects="1" scenarios="1"/>
  <mergeCells count="1">
    <mergeCell ref="A1:G1"/>
  </mergeCells>
  <phoneticPr fontId="7"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E92D2C-DC2B-4174-AFB1-9888F5A298D4}">
  <dimension ref="A1:H8"/>
  <sheetViews>
    <sheetView workbookViewId="0">
      <selection activeCell="F20" sqref="F20"/>
    </sheetView>
  </sheetViews>
  <sheetFormatPr defaultColWidth="8.85546875" defaultRowHeight="15" x14ac:dyDescent="0.25"/>
  <cols>
    <col min="1" max="1" width="8.85546875" style="6"/>
    <col min="2" max="2" width="40.140625" style="6" customWidth="1"/>
    <col min="3" max="3" width="26.140625" style="6" customWidth="1"/>
    <col min="4" max="4" width="28" style="6" customWidth="1"/>
    <col min="5" max="5" width="23.7109375" style="6" customWidth="1"/>
    <col min="6" max="6" width="35.28515625" style="6" customWidth="1"/>
    <col min="7" max="7" width="18.28515625" style="6" customWidth="1"/>
    <col min="8" max="8" width="18.42578125" style="6" customWidth="1"/>
    <col min="9" max="16384" width="8.85546875" style="6"/>
  </cols>
  <sheetData>
    <row r="1" spans="1:8" ht="39" customHeight="1" thickBot="1" x14ac:dyDescent="0.3">
      <c r="A1" s="161" t="s">
        <v>375</v>
      </c>
      <c r="B1" s="161"/>
      <c r="C1" s="161"/>
      <c r="D1" s="161"/>
      <c r="E1" s="161"/>
      <c r="F1" s="161"/>
      <c r="G1" s="9"/>
      <c r="H1" s="3"/>
    </row>
    <row r="2" spans="1:8" ht="29.25" thickBot="1" x14ac:dyDescent="0.3">
      <c r="A2" s="103" t="s">
        <v>1</v>
      </c>
      <c r="B2" s="103" t="s">
        <v>2</v>
      </c>
      <c r="C2" s="103" t="s">
        <v>3</v>
      </c>
      <c r="D2" s="104" t="s">
        <v>4</v>
      </c>
      <c r="E2" s="105" t="s">
        <v>49</v>
      </c>
      <c r="F2" s="105" t="s">
        <v>5</v>
      </c>
      <c r="G2" s="9"/>
      <c r="H2" s="3"/>
    </row>
    <row r="3" spans="1:8" ht="45.75" thickBot="1" x14ac:dyDescent="0.3">
      <c r="A3" s="106" t="s">
        <v>7</v>
      </c>
      <c r="B3" s="141" t="s">
        <v>310</v>
      </c>
      <c r="C3" s="142" t="s">
        <v>118</v>
      </c>
      <c r="D3" s="143">
        <v>0.01</v>
      </c>
      <c r="E3" s="107">
        <v>3660.8</v>
      </c>
      <c r="F3" s="108">
        <f>ROUND((D3*E3),2)</f>
        <v>36.61</v>
      </c>
      <c r="G3" s="9"/>
      <c r="H3" s="3"/>
    </row>
    <row r="4" spans="1:8" ht="45.75" thickBot="1" x14ac:dyDescent="0.3">
      <c r="A4" s="109" t="s">
        <v>9</v>
      </c>
      <c r="B4" s="144" t="s">
        <v>234</v>
      </c>
      <c r="C4" s="145" t="s">
        <v>48</v>
      </c>
      <c r="D4" s="146">
        <v>0.02</v>
      </c>
      <c r="E4" s="110">
        <v>1029.5999999999999</v>
      </c>
      <c r="F4" s="111">
        <f>ROUND((D4*E4),2)</f>
        <v>20.59</v>
      </c>
      <c r="G4" s="72" t="s">
        <v>18</v>
      </c>
      <c r="H4" s="112">
        <f>ROUND(SUM(F3:F4),2)</f>
        <v>57.2</v>
      </c>
    </row>
    <row r="5" spans="1:8" ht="45" x14ac:dyDescent="0.25">
      <c r="A5" s="106" t="s">
        <v>20</v>
      </c>
      <c r="B5" s="141" t="s">
        <v>311</v>
      </c>
      <c r="C5" s="113" t="s">
        <v>8</v>
      </c>
      <c r="D5" s="147">
        <v>22</v>
      </c>
      <c r="E5" s="107">
        <v>125.84</v>
      </c>
      <c r="F5" s="108">
        <f>ROUND((D5*E5),2)</f>
        <v>2768.48</v>
      </c>
      <c r="G5" s="9"/>
      <c r="H5" s="114"/>
    </row>
    <row r="6" spans="1:8" ht="30.75" thickBot="1" x14ac:dyDescent="0.3">
      <c r="A6" s="109" t="s">
        <v>21</v>
      </c>
      <c r="B6" s="144" t="s">
        <v>312</v>
      </c>
      <c r="C6" s="145" t="s">
        <v>8</v>
      </c>
      <c r="D6" s="148">
        <v>13</v>
      </c>
      <c r="E6" s="110">
        <v>34.32</v>
      </c>
      <c r="F6" s="111">
        <f>ROUND((D6*E6),2)</f>
        <v>446.16</v>
      </c>
      <c r="H6" s="140"/>
    </row>
    <row r="7" spans="1:8" ht="30.75" thickBot="1" x14ac:dyDescent="0.3">
      <c r="A7" s="115" t="s">
        <v>22</v>
      </c>
      <c r="B7" s="149" t="s">
        <v>365</v>
      </c>
      <c r="C7" s="150" t="s">
        <v>8</v>
      </c>
      <c r="D7" s="151">
        <v>13</v>
      </c>
      <c r="E7" s="116">
        <v>68.64</v>
      </c>
      <c r="F7" s="117">
        <f>ROUND((D7*E7),2)</f>
        <v>892.32</v>
      </c>
      <c r="G7" s="72" t="s">
        <v>28</v>
      </c>
      <c r="H7" s="112">
        <f>ROUND(SUM(F5:F7),2)</f>
        <v>4106.96</v>
      </c>
    </row>
    <row r="8" spans="1:8" ht="43.5" thickBot="1" x14ac:dyDescent="0.3">
      <c r="B8" s="7"/>
      <c r="E8" s="73" t="s">
        <v>205</v>
      </c>
      <c r="F8" s="118">
        <f>SUM(F3:F7)</f>
        <v>4164.16</v>
      </c>
      <c r="G8" s="9"/>
      <c r="H8" s="3"/>
    </row>
  </sheetData>
  <sheetProtection algorithmName="SHA-512" hashValue="xoGb1rrk8sPijHyeNkTrBcluJyGCuk7faz0Uz0lMHcJsoTuvrdadKejv44utBezQWqGV7sHIQrbgBx/dCX7Oag==" saltValue="pPOiQ21qwlcRivxUqvBSrQ==" spinCount="100000" sheet="1" objects="1" scenarios="1"/>
  <mergeCells count="1">
    <mergeCell ref="A1:F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F68723-5308-4B79-952F-14967CDCFF7A}">
  <dimension ref="A1:E19"/>
  <sheetViews>
    <sheetView tabSelected="1" workbookViewId="0">
      <selection activeCell="H12" sqref="H12"/>
    </sheetView>
  </sheetViews>
  <sheetFormatPr defaultRowHeight="15" x14ac:dyDescent="0.25"/>
  <cols>
    <col min="1" max="1" width="11.7109375" customWidth="1"/>
    <col min="2" max="2" width="65.7109375" customWidth="1"/>
    <col min="3" max="3" width="15.7109375" customWidth="1"/>
  </cols>
  <sheetData>
    <row r="1" spans="1:5" x14ac:dyDescent="0.25">
      <c r="A1" s="164"/>
      <c r="B1" s="164"/>
      <c r="C1" s="164"/>
    </row>
    <row r="2" spans="1:5" x14ac:dyDescent="0.25">
      <c r="A2" s="165" t="s">
        <v>65</v>
      </c>
      <c r="B2" s="166"/>
      <c r="C2" s="167"/>
    </row>
    <row r="3" spans="1:5" ht="25.5" x14ac:dyDescent="0.25">
      <c r="A3" s="38" t="s">
        <v>66</v>
      </c>
      <c r="B3" s="38" t="s">
        <v>67</v>
      </c>
      <c r="C3" s="39" t="s">
        <v>68</v>
      </c>
    </row>
    <row r="4" spans="1:5" x14ac:dyDescent="0.25">
      <c r="A4" s="40" t="s">
        <v>69</v>
      </c>
      <c r="B4" s="41" t="s">
        <v>113</v>
      </c>
      <c r="C4" s="42">
        <f>DKŽ_1!G119</f>
        <v>109388.68999999999</v>
      </c>
    </row>
    <row r="5" spans="1:5" x14ac:dyDescent="0.25">
      <c r="A5" s="40" t="s">
        <v>70</v>
      </c>
      <c r="B5" s="41" t="s">
        <v>218</v>
      </c>
      <c r="C5" s="42">
        <f>DKŽ_2!G32</f>
        <v>15870.999999999998</v>
      </c>
    </row>
    <row r="6" spans="1:5" x14ac:dyDescent="0.25">
      <c r="A6" s="40" t="s">
        <v>368</v>
      </c>
      <c r="B6" s="41" t="s">
        <v>334</v>
      </c>
      <c r="C6" s="43">
        <v>5872.73</v>
      </c>
    </row>
    <row r="7" spans="1:5" x14ac:dyDescent="0.25">
      <c r="A7" s="40" t="s">
        <v>369</v>
      </c>
      <c r="B7" s="41" t="s">
        <v>219</v>
      </c>
      <c r="C7" s="43">
        <f>DKŽ_4!G40</f>
        <v>35728.870000000003</v>
      </c>
    </row>
    <row r="8" spans="1:5" x14ac:dyDescent="0.25">
      <c r="A8" s="40" t="s">
        <v>370</v>
      </c>
      <c r="B8" s="41" t="s">
        <v>371</v>
      </c>
      <c r="C8" s="43">
        <f>DKŽ_5!F8</f>
        <v>4164.16</v>
      </c>
    </row>
    <row r="9" spans="1:5" ht="38.25" x14ac:dyDescent="0.25">
      <c r="A9" s="38" t="s">
        <v>71</v>
      </c>
      <c r="B9" s="44" t="s">
        <v>72</v>
      </c>
      <c r="C9" s="45">
        <f>SUM(C4:C8)</f>
        <v>171025.44999999998</v>
      </c>
    </row>
    <row r="10" spans="1:5" x14ac:dyDescent="0.25">
      <c r="A10" s="46"/>
      <c r="B10" s="46"/>
      <c r="C10" s="46"/>
      <c r="E10" s="120"/>
    </row>
    <row r="11" spans="1:5" x14ac:dyDescent="0.25">
      <c r="A11" s="47"/>
      <c r="B11" s="47"/>
      <c r="C11" s="47"/>
    </row>
    <row r="12" spans="1:5" ht="75.599999999999994" customHeight="1" x14ac:dyDescent="0.25">
      <c r="A12" s="168" t="s">
        <v>73</v>
      </c>
      <c r="B12" s="168"/>
      <c r="C12" s="168"/>
    </row>
    <row r="13" spans="1:5" ht="53.45" customHeight="1" x14ac:dyDescent="0.25">
      <c r="A13" s="168" t="s">
        <v>366</v>
      </c>
      <c r="B13" s="168"/>
      <c r="C13" s="168"/>
    </row>
    <row r="14" spans="1:5" x14ac:dyDescent="0.25">
      <c r="A14" s="48"/>
      <c r="B14" s="48"/>
      <c r="C14" s="48"/>
    </row>
    <row r="15" spans="1:5" x14ac:dyDescent="0.25">
      <c r="A15" s="46"/>
      <c r="B15" s="46"/>
      <c r="C15" s="49" t="s">
        <v>74</v>
      </c>
    </row>
    <row r="16" spans="1:5" x14ac:dyDescent="0.25">
      <c r="A16" s="46"/>
      <c r="B16" s="46"/>
      <c r="C16" s="46"/>
    </row>
    <row r="17" spans="1:3" ht="220.9" customHeight="1" x14ac:dyDescent="0.25">
      <c r="A17" s="162" t="s">
        <v>367</v>
      </c>
      <c r="B17" s="163"/>
      <c r="C17" s="163"/>
    </row>
    <row r="18" spans="1:3" ht="156.6" customHeight="1" x14ac:dyDescent="0.25">
      <c r="A18" s="162" t="s">
        <v>75</v>
      </c>
      <c r="B18" s="162"/>
      <c r="C18" s="162"/>
    </row>
    <row r="19" spans="1:3" ht="72.599999999999994" customHeight="1" x14ac:dyDescent="0.25">
      <c r="A19" s="162" t="s">
        <v>76</v>
      </c>
      <c r="B19" s="163"/>
      <c r="C19" s="163"/>
    </row>
  </sheetData>
  <sheetProtection algorithmName="SHA-512" hashValue="+GcO3SO32O+6XAVTV4IgtME7Aq0pdVOBmlRuOI0nA/Hqlg96WF7n+hcIWFq94fDCeB7vGysmu/brwQ4kBRdxPw==" saltValue="w3LI+fNUdVic52THW6RG4w==" spinCount="100000" sheet="1" objects="1" scenarios="1"/>
  <mergeCells count="7">
    <mergeCell ref="A19:C19"/>
    <mergeCell ref="A1:C1"/>
    <mergeCell ref="A2:C2"/>
    <mergeCell ref="A12:C12"/>
    <mergeCell ref="A13:C13"/>
    <mergeCell ref="A17:C17"/>
    <mergeCell ref="A18:C1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DKŽ_1</vt:lpstr>
      <vt:lpstr>DKŽ_2</vt:lpstr>
      <vt:lpstr>DKŽ_4</vt:lpstr>
      <vt:lpstr>DKŽ_5</vt:lpstr>
      <vt:lpstr>Santrauka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LAKD</dc:creator>
  <cp:keywords/>
  <dc:description/>
  <cp:lastModifiedBy>RAMANAUSKAS Vytautas</cp:lastModifiedBy>
  <cp:revision/>
  <dcterms:created xsi:type="dcterms:W3CDTF">2020-10-05T14:48:34Z</dcterms:created>
  <dcterms:modified xsi:type="dcterms:W3CDTF">2024-04-30T10:40:40Z</dcterms:modified>
  <cp:category/>
  <cp:contentStatus/>
</cp:coreProperties>
</file>